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200" yWindow="180" windowWidth="15480" windowHeight="11640"/>
  </bookViews>
  <sheets>
    <sheet name="FLUJO EFECTIVO" sheetId="14" r:id="rId1"/>
    <sheet name="Balanza Nivel 6 SIM" sheetId="6" r:id="rId2"/>
    <sheet name="Balanza Final" sheetId="11" r:id="rId3"/>
    <sheet name="Cédula 2017" sheetId="15" r:id="rId4"/>
    <sheet name="Condicion" sheetId="16" r:id="rId5"/>
  </sheets>
  <definedNames>
    <definedName name="_xlnm._FilterDatabase" localSheetId="2" hidden="1">'Balanza Final'!$B$1:$F$1</definedName>
    <definedName name="_xlnm._FilterDatabase" localSheetId="1" hidden="1">'Balanza Nivel 6 SIM'!$A$1:$I$1297</definedName>
    <definedName name="_xlnm.Print_Area" localSheetId="0">'FLUJO EFECTIVO'!$A$1:$J$107</definedName>
    <definedName name="_xlnm.Print_Titles" localSheetId="0">'FLUJO EFECTIVO'!$1:$14</definedName>
  </definedNames>
  <calcPr calcId="145621"/>
</workbook>
</file>

<file path=xl/calcChain.xml><?xml version="1.0" encoding="utf-8"?>
<calcChain xmlns="http://schemas.openxmlformats.org/spreadsheetml/2006/main">
  <c r="E114" i="14" l="1"/>
  <c r="E113" i="14"/>
  <c r="E112" i="14"/>
  <c r="E109" i="14"/>
  <c r="D121" i="15"/>
  <c r="D122" i="15"/>
  <c r="D123" i="15"/>
  <c r="D124" i="15"/>
  <c r="D125" i="15"/>
  <c r="D113" i="15"/>
  <c r="D98" i="15"/>
  <c r="D99" i="15"/>
  <c r="D100" i="15"/>
  <c r="D101" i="15"/>
  <c r="D102" i="15"/>
  <c r="D103" i="15"/>
  <c r="D91" i="15"/>
  <c r="D44" i="11"/>
  <c r="F44" i="11"/>
  <c r="E45" i="11"/>
  <c r="E46" i="11"/>
  <c r="E47" i="11"/>
  <c r="E48" i="11"/>
  <c r="E49" i="11"/>
  <c r="E50" i="11"/>
  <c r="E32" i="11"/>
  <c r="E33" i="11"/>
  <c r="E37" i="11"/>
  <c r="E38" i="11"/>
  <c r="E39" i="11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E16" i="11"/>
  <c r="E17" i="11"/>
  <c r="E19" i="11"/>
  <c r="E57" i="11"/>
  <c r="E61" i="1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1304" i="6"/>
  <c r="E1304" i="6"/>
  <c r="D1305" i="6"/>
  <c r="E1305" i="6"/>
  <c r="D1306" i="6"/>
  <c r="E1306" i="6"/>
  <c r="D1307" i="6"/>
  <c r="E1307" i="6"/>
  <c r="D1308" i="6"/>
  <c r="E1308" i="6"/>
  <c r="D1309" i="6"/>
  <c r="E1309" i="6"/>
  <c r="D1303" i="6"/>
  <c r="E1303" i="6"/>
  <c r="C1309" i="6"/>
  <c r="C1308" i="6"/>
  <c r="C1307" i="6"/>
  <c r="C1306" i="6"/>
  <c r="C1305" i="6"/>
  <c r="C1304" i="6"/>
  <c r="C1303" i="6"/>
  <c r="F1289" i="6"/>
  <c r="H1289" i="6" s="1"/>
  <c r="I1289" i="6" s="1"/>
  <c r="F1287" i="6"/>
  <c r="H1287" i="6" s="1"/>
  <c r="I1287" i="6" s="1"/>
  <c r="E91" i="14" l="1"/>
  <c r="H92" i="14"/>
  <c r="H90" i="14"/>
  <c r="H47" i="14"/>
  <c r="F1288" i="6" l="1"/>
  <c r="F1290" i="6"/>
  <c r="F1283" i="6"/>
  <c r="H1283" i="6" s="1"/>
  <c r="I1283" i="6" s="1"/>
  <c r="F1293" i="6"/>
  <c r="F1292" i="6"/>
  <c r="H1292" i="6" s="1"/>
  <c r="I1292" i="6" s="1"/>
  <c r="F1291" i="6"/>
  <c r="H1288" i="6"/>
  <c r="I1288" i="6" s="1"/>
  <c r="F1286" i="6"/>
  <c r="F1285" i="6"/>
  <c r="H1285" i="6" s="1"/>
  <c r="I1285" i="6" s="1"/>
  <c r="F1284" i="6"/>
  <c r="H1284" i="6"/>
  <c r="I1284" i="6" s="1"/>
  <c r="H1286" i="6"/>
  <c r="I1286" i="6" s="1"/>
  <c r="H1290" i="6"/>
  <c r="I1290" i="6" s="1"/>
  <c r="H1291" i="6"/>
  <c r="I1291" i="6" s="1"/>
  <c r="H1293" i="6"/>
  <c r="I1293" i="6" s="1"/>
  <c r="J1142" i="6"/>
  <c r="J1143" i="6"/>
  <c r="J1144" i="6"/>
  <c r="J1145" i="6"/>
  <c r="J1146" i="6"/>
  <c r="J1147" i="6"/>
  <c r="J1148" i="6"/>
  <c r="J1149" i="6"/>
  <c r="J1150" i="6"/>
  <c r="J1151" i="6"/>
  <c r="J1152" i="6"/>
  <c r="J1153" i="6"/>
  <c r="J1154" i="6"/>
  <c r="J1155" i="6"/>
  <c r="J1156" i="6"/>
  <c r="J1157" i="6"/>
  <c r="J1158" i="6"/>
  <c r="J1159" i="6"/>
  <c r="J1160" i="6"/>
  <c r="J1161" i="6"/>
  <c r="J1162" i="6"/>
  <c r="J1163" i="6"/>
  <c r="J1164" i="6"/>
  <c r="J1165" i="6"/>
  <c r="J1166" i="6"/>
  <c r="J1167" i="6"/>
  <c r="J1168" i="6"/>
  <c r="J1169" i="6"/>
  <c r="J1170" i="6"/>
  <c r="J1171" i="6"/>
  <c r="J1172" i="6"/>
  <c r="J1173" i="6"/>
  <c r="J1174" i="6"/>
  <c r="J1175" i="6"/>
  <c r="J1176" i="6"/>
  <c r="J1177" i="6"/>
  <c r="J1178" i="6"/>
  <c r="J1179" i="6"/>
  <c r="J1180" i="6"/>
  <c r="J1181" i="6"/>
  <c r="J1182" i="6"/>
  <c r="J1183" i="6"/>
  <c r="J1184" i="6"/>
  <c r="J1185" i="6"/>
  <c r="J1186" i="6"/>
  <c r="J1187" i="6"/>
  <c r="J1188" i="6"/>
  <c r="J1189" i="6"/>
  <c r="J1190" i="6"/>
  <c r="J1191" i="6"/>
  <c r="J1192" i="6"/>
  <c r="J1193" i="6"/>
  <c r="J1194" i="6"/>
  <c r="J1195" i="6"/>
  <c r="J1196" i="6"/>
  <c r="J1197" i="6"/>
  <c r="J1198" i="6"/>
  <c r="J1199" i="6"/>
  <c r="J1200" i="6"/>
  <c r="J1201" i="6"/>
  <c r="J1202" i="6"/>
  <c r="J1203" i="6"/>
  <c r="J1204" i="6"/>
  <c r="J1205" i="6"/>
  <c r="J1206" i="6"/>
  <c r="J1207" i="6"/>
  <c r="J1208" i="6"/>
  <c r="J1209" i="6"/>
  <c r="J1210" i="6"/>
  <c r="J1211" i="6"/>
  <c r="J1212" i="6"/>
  <c r="J1213" i="6"/>
  <c r="J1214" i="6"/>
  <c r="J1215" i="6"/>
  <c r="J1216" i="6"/>
  <c r="J1217" i="6"/>
  <c r="J1218" i="6"/>
  <c r="J1219" i="6"/>
  <c r="J1220" i="6"/>
  <c r="J1221" i="6"/>
  <c r="J1222" i="6"/>
  <c r="J1223" i="6"/>
  <c r="J1224" i="6"/>
  <c r="J1225" i="6"/>
  <c r="J1226" i="6"/>
  <c r="J1227" i="6"/>
  <c r="J1228" i="6"/>
  <c r="J1229" i="6"/>
  <c r="J1230" i="6"/>
  <c r="J1231" i="6"/>
  <c r="J1232" i="6"/>
  <c r="J1233" i="6"/>
  <c r="J1234" i="6"/>
  <c r="J1235" i="6"/>
  <c r="J1236" i="6"/>
  <c r="J1237" i="6"/>
  <c r="J1238" i="6"/>
  <c r="J1239" i="6"/>
  <c r="J1240" i="6"/>
  <c r="J1241" i="6"/>
  <c r="J1242" i="6"/>
  <c r="J1243" i="6"/>
  <c r="J1244" i="6"/>
  <c r="J1245" i="6"/>
  <c r="J1246" i="6"/>
  <c r="J1247" i="6"/>
  <c r="J1248" i="6"/>
  <c r="J1249" i="6"/>
  <c r="J1250" i="6"/>
  <c r="J1251" i="6"/>
  <c r="J1252" i="6"/>
  <c r="J1253" i="6"/>
  <c r="J1254" i="6"/>
  <c r="J1255" i="6"/>
  <c r="J1256" i="6"/>
  <c r="J1257" i="6"/>
  <c r="J1258" i="6"/>
  <c r="J1259" i="6"/>
  <c r="J1260" i="6"/>
  <c r="J1261" i="6"/>
  <c r="J1262" i="6"/>
  <c r="J1263" i="6"/>
  <c r="J1264" i="6"/>
  <c r="J1265" i="6"/>
  <c r="J1266" i="6"/>
  <c r="J1267" i="6"/>
  <c r="J1268" i="6"/>
  <c r="J1269" i="6"/>
  <c r="J1270" i="6"/>
  <c r="J1271" i="6"/>
  <c r="J1272" i="6"/>
  <c r="J1273" i="6"/>
  <c r="J1274" i="6"/>
  <c r="J1275" i="6"/>
  <c r="J1276" i="6"/>
  <c r="J1277" i="6"/>
  <c r="J1278" i="6"/>
  <c r="J1279" i="6"/>
  <c r="J1280" i="6"/>
  <c r="J1281" i="6"/>
  <c r="J1282" i="6"/>
  <c r="J1283" i="6"/>
  <c r="J1284" i="6"/>
  <c r="J1285" i="6"/>
  <c r="J1286" i="6"/>
  <c r="J1287" i="6"/>
  <c r="J1288" i="6"/>
  <c r="J1289" i="6"/>
  <c r="J1290" i="6"/>
  <c r="J1291" i="6"/>
  <c r="J1292" i="6"/>
  <c r="J1293" i="6"/>
  <c r="J1294" i="6"/>
  <c r="J1295" i="6"/>
  <c r="F1142" i="6"/>
  <c r="H1142" i="6" s="1"/>
  <c r="I1142" i="6" s="1"/>
  <c r="F1143" i="6"/>
  <c r="H1143" i="6" s="1"/>
  <c r="I1143" i="6" s="1"/>
  <c r="F1144" i="6"/>
  <c r="F1145" i="6"/>
  <c r="H1145" i="6" s="1"/>
  <c r="I1145" i="6" s="1"/>
  <c r="F1146" i="6"/>
  <c r="H1146" i="6" s="1"/>
  <c r="I1146" i="6" s="1"/>
  <c r="F1147" i="6"/>
  <c r="H1147" i="6" s="1"/>
  <c r="I1147" i="6" s="1"/>
  <c r="F1148" i="6"/>
  <c r="H1148" i="6" s="1"/>
  <c r="I1148" i="6" s="1"/>
  <c r="F1149" i="6"/>
  <c r="H1149" i="6" s="1"/>
  <c r="I1149" i="6" s="1"/>
  <c r="F1150" i="6"/>
  <c r="H1150" i="6" s="1"/>
  <c r="I1150" i="6" s="1"/>
  <c r="F1151" i="6"/>
  <c r="H1151" i="6" s="1"/>
  <c r="I1151" i="6" s="1"/>
  <c r="F1152" i="6"/>
  <c r="H1152" i="6" s="1"/>
  <c r="I1152" i="6" s="1"/>
  <c r="F1153" i="6"/>
  <c r="H1153" i="6" s="1"/>
  <c r="I1153" i="6" s="1"/>
  <c r="F1154" i="6"/>
  <c r="H1154" i="6" s="1"/>
  <c r="I1154" i="6" s="1"/>
  <c r="F1155" i="6"/>
  <c r="H1155" i="6" s="1"/>
  <c r="I1155" i="6" s="1"/>
  <c r="F1156" i="6"/>
  <c r="H1156" i="6" s="1"/>
  <c r="I1156" i="6" s="1"/>
  <c r="F1157" i="6"/>
  <c r="H1157" i="6" s="1"/>
  <c r="I1157" i="6" s="1"/>
  <c r="F1158" i="6"/>
  <c r="H1158" i="6" s="1"/>
  <c r="I1158" i="6" s="1"/>
  <c r="F1159" i="6"/>
  <c r="H1159" i="6" s="1"/>
  <c r="I1159" i="6" s="1"/>
  <c r="F1160" i="6"/>
  <c r="H1160" i="6" s="1"/>
  <c r="I1160" i="6" s="1"/>
  <c r="F1161" i="6"/>
  <c r="H1161" i="6" s="1"/>
  <c r="I1161" i="6" s="1"/>
  <c r="F1162" i="6"/>
  <c r="H1162" i="6" s="1"/>
  <c r="I1162" i="6" s="1"/>
  <c r="F1163" i="6"/>
  <c r="H1163" i="6" s="1"/>
  <c r="I1163" i="6" s="1"/>
  <c r="F1164" i="6"/>
  <c r="H1164" i="6" s="1"/>
  <c r="I1164" i="6" s="1"/>
  <c r="F1165" i="6"/>
  <c r="H1165" i="6" s="1"/>
  <c r="I1165" i="6" s="1"/>
  <c r="F1166" i="6"/>
  <c r="H1166" i="6" s="1"/>
  <c r="I1166" i="6" s="1"/>
  <c r="F1167" i="6"/>
  <c r="H1167" i="6" s="1"/>
  <c r="I1167" i="6" s="1"/>
  <c r="F1168" i="6"/>
  <c r="H1168" i="6" s="1"/>
  <c r="I1168" i="6" s="1"/>
  <c r="F1169" i="6"/>
  <c r="H1169" i="6" s="1"/>
  <c r="I1169" i="6" s="1"/>
  <c r="F1170" i="6"/>
  <c r="H1170" i="6" s="1"/>
  <c r="I1170" i="6" s="1"/>
  <c r="F1171" i="6"/>
  <c r="H1171" i="6" s="1"/>
  <c r="I1171" i="6" s="1"/>
  <c r="F1172" i="6"/>
  <c r="H1172" i="6" s="1"/>
  <c r="I1172" i="6" s="1"/>
  <c r="F1173" i="6"/>
  <c r="H1173" i="6" s="1"/>
  <c r="I1173" i="6" s="1"/>
  <c r="F1174" i="6"/>
  <c r="H1174" i="6" s="1"/>
  <c r="I1174" i="6" s="1"/>
  <c r="F1175" i="6"/>
  <c r="H1175" i="6" s="1"/>
  <c r="I1175" i="6" s="1"/>
  <c r="F1176" i="6"/>
  <c r="H1176" i="6" s="1"/>
  <c r="I1176" i="6" s="1"/>
  <c r="F1177" i="6"/>
  <c r="H1177" i="6" s="1"/>
  <c r="I1177" i="6" s="1"/>
  <c r="F1178" i="6"/>
  <c r="H1178" i="6" s="1"/>
  <c r="I1178" i="6" s="1"/>
  <c r="F1179" i="6"/>
  <c r="H1179" i="6" s="1"/>
  <c r="I1179" i="6" s="1"/>
  <c r="F1180" i="6"/>
  <c r="H1180" i="6" s="1"/>
  <c r="I1180" i="6" s="1"/>
  <c r="F1181" i="6"/>
  <c r="H1181" i="6" s="1"/>
  <c r="I1181" i="6" s="1"/>
  <c r="F1182" i="6"/>
  <c r="H1182" i="6" s="1"/>
  <c r="I1182" i="6" s="1"/>
  <c r="F1183" i="6"/>
  <c r="H1183" i="6" s="1"/>
  <c r="I1183" i="6" s="1"/>
  <c r="F1184" i="6"/>
  <c r="H1184" i="6" s="1"/>
  <c r="I1184" i="6" s="1"/>
  <c r="F1185" i="6"/>
  <c r="H1185" i="6" s="1"/>
  <c r="I1185" i="6" s="1"/>
  <c r="F1186" i="6"/>
  <c r="H1186" i="6" s="1"/>
  <c r="I1186" i="6" s="1"/>
  <c r="F1187" i="6"/>
  <c r="H1187" i="6" s="1"/>
  <c r="I1187" i="6" s="1"/>
  <c r="F1188" i="6"/>
  <c r="H1188" i="6" s="1"/>
  <c r="I1188" i="6" s="1"/>
  <c r="F1189" i="6"/>
  <c r="H1189" i="6" s="1"/>
  <c r="I1189" i="6" s="1"/>
  <c r="F1190" i="6"/>
  <c r="H1190" i="6" s="1"/>
  <c r="I1190" i="6" s="1"/>
  <c r="F1191" i="6"/>
  <c r="H1191" i="6" s="1"/>
  <c r="I1191" i="6" s="1"/>
  <c r="F1192" i="6"/>
  <c r="H1192" i="6" s="1"/>
  <c r="I1192" i="6" s="1"/>
  <c r="F1193" i="6"/>
  <c r="H1193" i="6" s="1"/>
  <c r="I1193" i="6" s="1"/>
  <c r="F1194" i="6"/>
  <c r="H1194" i="6" s="1"/>
  <c r="I1194" i="6" s="1"/>
  <c r="F1195" i="6"/>
  <c r="H1195" i="6" s="1"/>
  <c r="I1195" i="6" s="1"/>
  <c r="F1196" i="6"/>
  <c r="H1196" i="6" s="1"/>
  <c r="I1196" i="6" s="1"/>
  <c r="F1197" i="6"/>
  <c r="H1197" i="6" s="1"/>
  <c r="I1197" i="6" s="1"/>
  <c r="F1198" i="6"/>
  <c r="H1198" i="6" s="1"/>
  <c r="I1198" i="6" s="1"/>
  <c r="F1199" i="6"/>
  <c r="H1199" i="6" s="1"/>
  <c r="I1199" i="6" s="1"/>
  <c r="F1200" i="6"/>
  <c r="H1200" i="6" s="1"/>
  <c r="I1200" i="6" s="1"/>
  <c r="F1201" i="6"/>
  <c r="H1201" i="6" s="1"/>
  <c r="I1201" i="6" s="1"/>
  <c r="F1202" i="6"/>
  <c r="H1202" i="6" s="1"/>
  <c r="I1202" i="6" s="1"/>
  <c r="F1203" i="6"/>
  <c r="H1203" i="6" s="1"/>
  <c r="I1203" i="6" s="1"/>
  <c r="F1204" i="6"/>
  <c r="H1204" i="6" s="1"/>
  <c r="I1204" i="6" s="1"/>
  <c r="F1205" i="6"/>
  <c r="H1205" i="6" s="1"/>
  <c r="I1205" i="6" s="1"/>
  <c r="F1206" i="6"/>
  <c r="H1206" i="6" s="1"/>
  <c r="I1206" i="6" s="1"/>
  <c r="F1207" i="6"/>
  <c r="H1207" i="6" s="1"/>
  <c r="I1207" i="6" s="1"/>
  <c r="F1208" i="6"/>
  <c r="H1208" i="6" s="1"/>
  <c r="I1208" i="6" s="1"/>
  <c r="F1209" i="6"/>
  <c r="H1209" i="6" s="1"/>
  <c r="I1209" i="6" s="1"/>
  <c r="F1210" i="6"/>
  <c r="H1210" i="6" s="1"/>
  <c r="I1210" i="6" s="1"/>
  <c r="F1211" i="6"/>
  <c r="H1211" i="6" s="1"/>
  <c r="I1211" i="6" s="1"/>
  <c r="F1212" i="6"/>
  <c r="H1212" i="6" s="1"/>
  <c r="I1212" i="6" s="1"/>
  <c r="F1213" i="6"/>
  <c r="H1213" i="6" s="1"/>
  <c r="I1213" i="6" s="1"/>
  <c r="F1214" i="6"/>
  <c r="F1215" i="6"/>
  <c r="H1215" i="6" s="1"/>
  <c r="I1215" i="6" s="1"/>
  <c r="F1216" i="6"/>
  <c r="H1216" i="6" s="1"/>
  <c r="I1216" i="6" s="1"/>
  <c r="F1217" i="6"/>
  <c r="H1217" i="6" s="1"/>
  <c r="I1217" i="6" s="1"/>
  <c r="F1218" i="6"/>
  <c r="H1218" i="6" s="1"/>
  <c r="I1218" i="6" s="1"/>
  <c r="F1219" i="6"/>
  <c r="H1219" i="6" s="1"/>
  <c r="I1219" i="6" s="1"/>
  <c r="F1220" i="6"/>
  <c r="H1220" i="6" s="1"/>
  <c r="I1220" i="6" s="1"/>
  <c r="F1221" i="6"/>
  <c r="H1221" i="6" s="1"/>
  <c r="I1221" i="6" s="1"/>
  <c r="F1222" i="6"/>
  <c r="H1222" i="6" s="1"/>
  <c r="I1222" i="6" s="1"/>
  <c r="F1223" i="6"/>
  <c r="H1223" i="6" s="1"/>
  <c r="I1223" i="6" s="1"/>
  <c r="F1224" i="6"/>
  <c r="H1224" i="6" s="1"/>
  <c r="I1224" i="6" s="1"/>
  <c r="F1225" i="6"/>
  <c r="H1225" i="6" s="1"/>
  <c r="I1225" i="6" s="1"/>
  <c r="F1226" i="6"/>
  <c r="H1226" i="6" s="1"/>
  <c r="I1226" i="6" s="1"/>
  <c r="F1227" i="6"/>
  <c r="H1227" i="6" s="1"/>
  <c r="I1227" i="6" s="1"/>
  <c r="F1228" i="6"/>
  <c r="H1228" i="6" s="1"/>
  <c r="I1228" i="6" s="1"/>
  <c r="F1229" i="6"/>
  <c r="H1229" i="6" s="1"/>
  <c r="I1229" i="6" s="1"/>
  <c r="F1230" i="6"/>
  <c r="H1230" i="6" s="1"/>
  <c r="I1230" i="6" s="1"/>
  <c r="F1231" i="6"/>
  <c r="H1231" i="6" s="1"/>
  <c r="I1231" i="6" s="1"/>
  <c r="F1232" i="6"/>
  <c r="H1232" i="6" s="1"/>
  <c r="I1232" i="6" s="1"/>
  <c r="F1233" i="6"/>
  <c r="H1233" i="6" s="1"/>
  <c r="I1233" i="6" s="1"/>
  <c r="F1234" i="6"/>
  <c r="H1234" i="6" s="1"/>
  <c r="I1234" i="6" s="1"/>
  <c r="F1235" i="6"/>
  <c r="H1235" i="6" s="1"/>
  <c r="I1235" i="6" s="1"/>
  <c r="F1236" i="6"/>
  <c r="H1236" i="6" s="1"/>
  <c r="I1236" i="6" s="1"/>
  <c r="F1237" i="6"/>
  <c r="H1237" i="6" s="1"/>
  <c r="I1237" i="6" s="1"/>
  <c r="F1238" i="6"/>
  <c r="H1238" i="6" s="1"/>
  <c r="I1238" i="6" s="1"/>
  <c r="F1239" i="6"/>
  <c r="H1239" i="6" s="1"/>
  <c r="I1239" i="6" s="1"/>
  <c r="F1240" i="6"/>
  <c r="H1240" i="6" s="1"/>
  <c r="I1240" i="6" s="1"/>
  <c r="F1241" i="6"/>
  <c r="H1241" i="6" s="1"/>
  <c r="I1241" i="6" s="1"/>
  <c r="F1242" i="6"/>
  <c r="H1242" i="6" s="1"/>
  <c r="I1242" i="6" s="1"/>
  <c r="F1243" i="6"/>
  <c r="H1243" i="6" s="1"/>
  <c r="I1243" i="6" s="1"/>
  <c r="F1244" i="6"/>
  <c r="H1244" i="6" s="1"/>
  <c r="I1244" i="6" s="1"/>
  <c r="F1245" i="6"/>
  <c r="H1245" i="6" s="1"/>
  <c r="I1245" i="6" s="1"/>
  <c r="F1246" i="6"/>
  <c r="H1246" i="6" s="1"/>
  <c r="I1246" i="6" s="1"/>
  <c r="F1247" i="6"/>
  <c r="H1247" i="6" s="1"/>
  <c r="I1247" i="6" s="1"/>
  <c r="F1248" i="6"/>
  <c r="H1248" i="6" s="1"/>
  <c r="I1248" i="6" s="1"/>
  <c r="F1249" i="6"/>
  <c r="H1249" i="6" s="1"/>
  <c r="I1249" i="6" s="1"/>
  <c r="F1250" i="6"/>
  <c r="H1250" i="6" s="1"/>
  <c r="I1250" i="6" s="1"/>
  <c r="F1251" i="6"/>
  <c r="H1251" i="6" s="1"/>
  <c r="I1251" i="6" s="1"/>
  <c r="F1252" i="6"/>
  <c r="H1252" i="6" s="1"/>
  <c r="I1252" i="6" s="1"/>
  <c r="F1253" i="6"/>
  <c r="H1253" i="6" s="1"/>
  <c r="I1253" i="6" s="1"/>
  <c r="F1254" i="6"/>
  <c r="H1254" i="6" s="1"/>
  <c r="I1254" i="6" s="1"/>
  <c r="F1255" i="6"/>
  <c r="H1255" i="6" s="1"/>
  <c r="I1255" i="6" s="1"/>
  <c r="F1256" i="6"/>
  <c r="H1256" i="6" s="1"/>
  <c r="I1256" i="6" s="1"/>
  <c r="F1257" i="6"/>
  <c r="H1257" i="6" s="1"/>
  <c r="I1257" i="6" s="1"/>
  <c r="F1258" i="6"/>
  <c r="H1258" i="6" s="1"/>
  <c r="I1258" i="6" s="1"/>
  <c r="F1259" i="6"/>
  <c r="H1259" i="6" s="1"/>
  <c r="I1259" i="6" s="1"/>
  <c r="F1260" i="6"/>
  <c r="H1260" i="6" s="1"/>
  <c r="I1260" i="6" s="1"/>
  <c r="F1261" i="6"/>
  <c r="H1261" i="6" s="1"/>
  <c r="I1261" i="6" s="1"/>
  <c r="F1262" i="6"/>
  <c r="H1262" i="6" s="1"/>
  <c r="I1262" i="6" s="1"/>
  <c r="F1263" i="6"/>
  <c r="H1263" i="6" s="1"/>
  <c r="I1263" i="6" s="1"/>
  <c r="F1264" i="6"/>
  <c r="H1264" i="6" s="1"/>
  <c r="I1264" i="6" s="1"/>
  <c r="F1265" i="6"/>
  <c r="H1265" i="6" s="1"/>
  <c r="I1265" i="6" s="1"/>
  <c r="F1266" i="6"/>
  <c r="H1266" i="6" s="1"/>
  <c r="I1266" i="6" s="1"/>
  <c r="F1267" i="6"/>
  <c r="H1267" i="6" s="1"/>
  <c r="I1267" i="6" s="1"/>
  <c r="F1268" i="6"/>
  <c r="H1268" i="6" s="1"/>
  <c r="I1268" i="6" s="1"/>
  <c r="F1269" i="6"/>
  <c r="H1269" i="6" s="1"/>
  <c r="I1269" i="6" s="1"/>
  <c r="F1270" i="6"/>
  <c r="H1270" i="6" s="1"/>
  <c r="I1270" i="6" s="1"/>
  <c r="F1271" i="6"/>
  <c r="H1271" i="6" s="1"/>
  <c r="I1271" i="6" s="1"/>
  <c r="F1272" i="6"/>
  <c r="H1272" i="6" s="1"/>
  <c r="I1272" i="6" s="1"/>
  <c r="F1273" i="6"/>
  <c r="H1273" i="6" s="1"/>
  <c r="I1273" i="6" s="1"/>
  <c r="F1274" i="6"/>
  <c r="H1274" i="6" s="1"/>
  <c r="I1274" i="6" s="1"/>
  <c r="F1275" i="6"/>
  <c r="H1275" i="6" s="1"/>
  <c r="I1275" i="6" s="1"/>
  <c r="F1276" i="6"/>
  <c r="H1276" i="6" s="1"/>
  <c r="I1276" i="6" s="1"/>
  <c r="F1277" i="6"/>
  <c r="F1278" i="6"/>
  <c r="H1278" i="6" s="1"/>
  <c r="I1278" i="6" s="1"/>
  <c r="F1279" i="6"/>
  <c r="F1280" i="6"/>
  <c r="F1281" i="6"/>
  <c r="H1281" i="6" s="1"/>
  <c r="I1281" i="6" s="1"/>
  <c r="F1282" i="6"/>
  <c r="H1282" i="6" s="1"/>
  <c r="I1282" i="6" s="1"/>
  <c r="F1294" i="6"/>
  <c r="H1294" i="6" s="1"/>
  <c r="I1294" i="6" s="1"/>
  <c r="F1295" i="6"/>
  <c r="H1295" i="6" s="1"/>
  <c r="I1295" i="6" s="1"/>
  <c r="F1122" i="6"/>
  <c r="F1123" i="6"/>
  <c r="F1124" i="6"/>
  <c r="E59" i="11" s="1"/>
  <c r="D38" i="15" s="1"/>
  <c r="F1125" i="6"/>
  <c r="F1126" i="6"/>
  <c r="F1127" i="6"/>
  <c r="F1128" i="6"/>
  <c r="F1129" i="6"/>
  <c r="F1130" i="6"/>
  <c r="F1131" i="6"/>
  <c r="F1132" i="6"/>
  <c r="F1133" i="6"/>
  <c r="F1134" i="6"/>
  <c r="F1135" i="6"/>
  <c r="F882" i="6"/>
  <c r="E52" i="11" s="1"/>
  <c r="F883" i="6"/>
  <c r="F884" i="6"/>
  <c r="E53" i="11" s="1"/>
  <c r="F871" i="6"/>
  <c r="F872" i="6"/>
  <c r="F873" i="6"/>
  <c r="E44" i="11" s="1"/>
  <c r="D19" i="15" s="1"/>
  <c r="F874" i="6"/>
  <c r="F875" i="6"/>
  <c r="F876" i="6"/>
  <c r="E51" i="11" s="1"/>
  <c r="D26" i="15" s="1"/>
  <c r="F877" i="6"/>
  <c r="F878" i="6"/>
  <c r="F879" i="6"/>
  <c r="F880" i="6"/>
  <c r="F881" i="6"/>
  <c r="F858" i="6"/>
  <c r="F859" i="6"/>
  <c r="F860" i="6"/>
  <c r="F861" i="6"/>
  <c r="F862" i="6"/>
  <c r="F863" i="6"/>
  <c r="F864" i="6"/>
  <c r="F865" i="6"/>
  <c r="E42" i="11" s="1"/>
  <c r="D17" i="15" s="1"/>
  <c r="F866" i="6"/>
  <c r="F867" i="6"/>
  <c r="F868" i="6"/>
  <c r="F869" i="6"/>
  <c r="F870" i="6"/>
  <c r="E43" i="11" s="1"/>
  <c r="D18" i="15" s="1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E29" i="11" s="1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E30" i="11" s="1"/>
  <c r="D28" i="15" s="1"/>
  <c r="F623" i="6"/>
  <c r="F624" i="6"/>
  <c r="E31" i="11" s="1"/>
  <c r="F625" i="6"/>
  <c r="F626" i="6"/>
  <c r="F627" i="6"/>
  <c r="F628" i="6"/>
  <c r="F629" i="6"/>
  <c r="F630" i="6"/>
  <c r="F631" i="6"/>
  <c r="F555" i="6"/>
  <c r="F556" i="6"/>
  <c r="E28" i="11" s="1"/>
  <c r="D104" i="15" s="1"/>
  <c r="F557" i="6"/>
  <c r="F558" i="6"/>
  <c r="F559" i="6"/>
  <c r="F560" i="6"/>
  <c r="F561" i="6"/>
  <c r="F562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E15" i="11" s="1"/>
  <c r="D93" i="15" s="1"/>
  <c r="F484" i="6"/>
  <c r="F485" i="6"/>
  <c r="F486" i="6"/>
  <c r="F487" i="6"/>
  <c r="F488" i="6"/>
  <c r="F489" i="6"/>
  <c r="F490" i="6"/>
  <c r="F491" i="6"/>
  <c r="F492" i="6"/>
  <c r="F493" i="6"/>
  <c r="F494" i="6"/>
  <c r="F495" i="6"/>
  <c r="E18" i="11" s="1"/>
  <c r="D95" i="15" s="1"/>
  <c r="F496" i="6"/>
  <c r="F497" i="6"/>
  <c r="F498" i="6"/>
  <c r="F499" i="6"/>
  <c r="E20" i="11" s="1"/>
  <c r="D97" i="15" s="1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425" i="6"/>
  <c r="F426" i="6"/>
  <c r="E14" i="11" s="1"/>
  <c r="D92" i="15" s="1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24" i="6"/>
  <c r="E13" i="11" s="1"/>
  <c r="D127" i="15" l="1"/>
  <c r="D105" i="15"/>
  <c r="H1144" i="6"/>
  <c r="I1144" i="6" s="1"/>
  <c r="E62" i="11"/>
  <c r="D78" i="15" s="1"/>
  <c r="H1214" i="6"/>
  <c r="I1214" i="6" s="1"/>
  <c r="E63" i="11"/>
  <c r="D77" i="15" s="1"/>
  <c r="H1280" i="6"/>
  <c r="I1280" i="6" s="1"/>
  <c r="H1279" i="6"/>
  <c r="I1279" i="6" s="1"/>
  <c r="H1277" i="6"/>
  <c r="I1277" i="6" s="1"/>
  <c r="C1297" i="6"/>
  <c r="H1134" i="6"/>
  <c r="I1134" i="6" s="1"/>
  <c r="H1132" i="6"/>
  <c r="I1132" i="6" s="1"/>
  <c r="H1131" i="6"/>
  <c r="I1131" i="6" s="1"/>
  <c r="H1125" i="6"/>
  <c r="I1125" i="6" s="1"/>
  <c r="H1122" i="6"/>
  <c r="I1122" i="6" s="1"/>
  <c r="F857" i="6"/>
  <c r="H857" i="6" s="1"/>
  <c r="I857" i="6" s="1"/>
  <c r="F856" i="6"/>
  <c r="H856" i="6" s="1"/>
  <c r="I856" i="6" s="1"/>
  <c r="F855" i="6"/>
  <c r="H855" i="6" s="1"/>
  <c r="I855" i="6" s="1"/>
  <c r="F854" i="6"/>
  <c r="F853" i="6"/>
  <c r="F852" i="6"/>
  <c r="F851" i="6"/>
  <c r="H851" i="6" s="1"/>
  <c r="I851" i="6" s="1"/>
  <c r="F850" i="6"/>
  <c r="H850" i="6" s="1"/>
  <c r="I850" i="6" s="1"/>
  <c r="F849" i="6"/>
  <c r="H849" i="6" s="1"/>
  <c r="I849" i="6" s="1"/>
  <c r="F848" i="6"/>
  <c r="H848" i="6" s="1"/>
  <c r="I848" i="6" s="1"/>
  <c r="F847" i="6"/>
  <c r="H847" i="6" s="1"/>
  <c r="I847" i="6" s="1"/>
  <c r="F846" i="6"/>
  <c r="H846" i="6" s="1"/>
  <c r="I846" i="6" s="1"/>
  <c r="F845" i="6"/>
  <c r="H845" i="6" s="1"/>
  <c r="I845" i="6" s="1"/>
  <c r="F844" i="6"/>
  <c r="F843" i="6"/>
  <c r="H843" i="6" s="1"/>
  <c r="I843" i="6" s="1"/>
  <c r="F842" i="6"/>
  <c r="H842" i="6" s="1"/>
  <c r="I842" i="6" s="1"/>
  <c r="F841" i="6"/>
  <c r="H841" i="6" s="1"/>
  <c r="I841" i="6" s="1"/>
  <c r="F840" i="6"/>
  <c r="H840" i="6" s="1"/>
  <c r="I840" i="6" s="1"/>
  <c r="F839" i="6"/>
  <c r="H839" i="6" s="1"/>
  <c r="I839" i="6" s="1"/>
  <c r="F838" i="6"/>
  <c r="H838" i="6" s="1"/>
  <c r="I838" i="6" s="1"/>
  <c r="F837" i="6"/>
  <c r="H837" i="6" s="1"/>
  <c r="I837" i="6" s="1"/>
  <c r="F836" i="6"/>
  <c r="H836" i="6" s="1"/>
  <c r="I836" i="6" s="1"/>
  <c r="F835" i="6"/>
  <c r="H835" i="6" s="1"/>
  <c r="I835" i="6" s="1"/>
  <c r="F834" i="6"/>
  <c r="F833" i="6"/>
  <c r="H833" i="6" s="1"/>
  <c r="I833" i="6" s="1"/>
  <c r="F832" i="6"/>
  <c r="H832" i="6" s="1"/>
  <c r="I832" i="6" s="1"/>
  <c r="F831" i="6"/>
  <c r="H831" i="6" s="1"/>
  <c r="I831" i="6" s="1"/>
  <c r="F830" i="6"/>
  <c r="H830" i="6" s="1"/>
  <c r="I830" i="6" s="1"/>
  <c r="F829" i="6"/>
  <c r="H829" i="6" s="1"/>
  <c r="I829" i="6" s="1"/>
  <c r="F828" i="6"/>
  <c r="H828" i="6" s="1"/>
  <c r="I828" i="6" s="1"/>
  <c r="F827" i="6"/>
  <c r="H827" i="6" s="1"/>
  <c r="I827" i="6" s="1"/>
  <c r="F826" i="6"/>
  <c r="F825" i="6"/>
  <c r="H825" i="6" s="1"/>
  <c r="I825" i="6" s="1"/>
  <c r="F824" i="6"/>
  <c r="H824" i="6" s="1"/>
  <c r="I824" i="6" s="1"/>
  <c r="F823" i="6"/>
  <c r="H823" i="6" s="1"/>
  <c r="I823" i="6" s="1"/>
  <c r="F822" i="6"/>
  <c r="F821" i="6"/>
  <c r="H821" i="6" s="1"/>
  <c r="I821" i="6" s="1"/>
  <c r="F820" i="6"/>
  <c r="H820" i="6" s="1"/>
  <c r="I820" i="6" s="1"/>
  <c r="F819" i="6"/>
  <c r="H819" i="6" s="1"/>
  <c r="I819" i="6" s="1"/>
  <c r="F818" i="6"/>
  <c r="H818" i="6" s="1"/>
  <c r="I818" i="6" s="1"/>
  <c r="F817" i="6"/>
  <c r="H817" i="6" s="1"/>
  <c r="I817" i="6" s="1"/>
  <c r="F816" i="6"/>
  <c r="H816" i="6" s="1"/>
  <c r="I816" i="6" s="1"/>
  <c r="F815" i="6"/>
  <c r="H815" i="6" s="1"/>
  <c r="I815" i="6" s="1"/>
  <c r="F814" i="6"/>
  <c r="H814" i="6" s="1"/>
  <c r="I814" i="6" s="1"/>
  <c r="F813" i="6"/>
  <c r="H813" i="6" s="1"/>
  <c r="I813" i="6" s="1"/>
  <c r="F812" i="6"/>
  <c r="H812" i="6" s="1"/>
  <c r="I812" i="6" s="1"/>
  <c r="F811" i="6"/>
  <c r="H811" i="6" s="1"/>
  <c r="I811" i="6" s="1"/>
  <c r="F810" i="6"/>
  <c r="H810" i="6" s="1"/>
  <c r="I810" i="6" s="1"/>
  <c r="F809" i="6"/>
  <c r="H809" i="6" s="1"/>
  <c r="I809" i="6" s="1"/>
  <c r="F808" i="6"/>
  <c r="F807" i="6"/>
  <c r="H807" i="6" s="1"/>
  <c r="I807" i="6" s="1"/>
  <c r="F806" i="6"/>
  <c r="H806" i="6" s="1"/>
  <c r="I806" i="6" s="1"/>
  <c r="F805" i="6"/>
  <c r="H805" i="6" s="1"/>
  <c r="I805" i="6" s="1"/>
  <c r="F804" i="6"/>
  <c r="F803" i="6"/>
  <c r="H803" i="6" s="1"/>
  <c r="I803" i="6" s="1"/>
  <c r="F802" i="6"/>
  <c r="H802" i="6" s="1"/>
  <c r="I802" i="6" s="1"/>
  <c r="F801" i="6"/>
  <c r="H801" i="6" s="1"/>
  <c r="I801" i="6" s="1"/>
  <c r="F800" i="6"/>
  <c r="H800" i="6" s="1"/>
  <c r="I800" i="6" s="1"/>
  <c r="F799" i="6"/>
  <c r="H799" i="6" s="1"/>
  <c r="I799" i="6" s="1"/>
  <c r="F798" i="6"/>
  <c r="H798" i="6" s="1"/>
  <c r="I798" i="6" s="1"/>
  <c r="F797" i="6"/>
  <c r="H797" i="6" s="1"/>
  <c r="I797" i="6" s="1"/>
  <c r="F796" i="6"/>
  <c r="H796" i="6" s="1"/>
  <c r="I796" i="6" s="1"/>
  <c r="F795" i="6"/>
  <c r="H795" i="6" s="1"/>
  <c r="I795" i="6" s="1"/>
  <c r="F794" i="6"/>
  <c r="H794" i="6" s="1"/>
  <c r="I794" i="6" s="1"/>
  <c r="F793" i="6"/>
  <c r="H793" i="6" s="1"/>
  <c r="I793" i="6" s="1"/>
  <c r="F792" i="6"/>
  <c r="H792" i="6" s="1"/>
  <c r="I792" i="6" s="1"/>
  <c r="F791" i="6"/>
  <c r="H791" i="6" s="1"/>
  <c r="I791" i="6" s="1"/>
  <c r="F790" i="6"/>
  <c r="H790" i="6" s="1"/>
  <c r="I790" i="6" s="1"/>
  <c r="F789" i="6"/>
  <c r="H789" i="6" s="1"/>
  <c r="I789" i="6" s="1"/>
  <c r="F788" i="6"/>
  <c r="H788" i="6" s="1"/>
  <c r="I788" i="6" s="1"/>
  <c r="F787" i="6"/>
  <c r="H787" i="6" s="1"/>
  <c r="I787" i="6" s="1"/>
  <c r="F786" i="6"/>
  <c r="H786" i="6" s="1"/>
  <c r="I786" i="6" s="1"/>
  <c r="F785" i="6"/>
  <c r="H785" i="6" s="1"/>
  <c r="I785" i="6" s="1"/>
  <c r="F784" i="6"/>
  <c r="H784" i="6" s="1"/>
  <c r="I784" i="6" s="1"/>
  <c r="F783" i="6"/>
  <c r="H783" i="6" s="1"/>
  <c r="I783" i="6" s="1"/>
  <c r="F782" i="6"/>
  <c r="H782" i="6" s="1"/>
  <c r="I782" i="6" s="1"/>
  <c r="F781" i="6"/>
  <c r="H781" i="6" s="1"/>
  <c r="I781" i="6" s="1"/>
  <c r="F780" i="6"/>
  <c r="H780" i="6" s="1"/>
  <c r="I780" i="6" s="1"/>
  <c r="F779" i="6"/>
  <c r="H779" i="6" s="1"/>
  <c r="I779" i="6" s="1"/>
  <c r="F778" i="6"/>
  <c r="H778" i="6" s="1"/>
  <c r="I778" i="6" s="1"/>
  <c r="F777" i="6"/>
  <c r="H777" i="6" s="1"/>
  <c r="I777" i="6" s="1"/>
  <c r="F776" i="6"/>
  <c r="H776" i="6" s="1"/>
  <c r="I776" i="6" s="1"/>
  <c r="F775" i="6"/>
  <c r="H775" i="6" s="1"/>
  <c r="I775" i="6" s="1"/>
  <c r="F774" i="6"/>
  <c r="H774" i="6" s="1"/>
  <c r="I774" i="6" s="1"/>
  <c r="F773" i="6"/>
  <c r="H773" i="6" s="1"/>
  <c r="I773" i="6" s="1"/>
  <c r="F772" i="6"/>
  <c r="H772" i="6" s="1"/>
  <c r="I772" i="6" s="1"/>
  <c r="F771" i="6"/>
  <c r="H771" i="6" s="1"/>
  <c r="I771" i="6" s="1"/>
  <c r="F770" i="6"/>
  <c r="H770" i="6" s="1"/>
  <c r="I770" i="6" s="1"/>
  <c r="F769" i="6"/>
  <c r="H769" i="6" s="1"/>
  <c r="I769" i="6" s="1"/>
  <c r="F768" i="6"/>
  <c r="H768" i="6" s="1"/>
  <c r="I768" i="6" s="1"/>
  <c r="F767" i="6"/>
  <c r="H767" i="6" s="1"/>
  <c r="I767" i="6" s="1"/>
  <c r="F766" i="6"/>
  <c r="H766" i="6" s="1"/>
  <c r="I766" i="6" s="1"/>
  <c r="F765" i="6"/>
  <c r="H765" i="6" s="1"/>
  <c r="I765" i="6" s="1"/>
  <c r="F764" i="6"/>
  <c r="H764" i="6" s="1"/>
  <c r="I764" i="6" s="1"/>
  <c r="F763" i="6"/>
  <c r="H763" i="6" s="1"/>
  <c r="I763" i="6" s="1"/>
  <c r="F762" i="6"/>
  <c r="H762" i="6" s="1"/>
  <c r="I762" i="6" s="1"/>
  <c r="F761" i="6"/>
  <c r="H761" i="6" s="1"/>
  <c r="I761" i="6" s="1"/>
  <c r="F760" i="6"/>
  <c r="H760" i="6" s="1"/>
  <c r="I760" i="6" s="1"/>
  <c r="F759" i="6"/>
  <c r="H759" i="6" s="1"/>
  <c r="I759" i="6" s="1"/>
  <c r="F758" i="6"/>
  <c r="H758" i="6" s="1"/>
  <c r="I758" i="6" s="1"/>
  <c r="F757" i="6"/>
  <c r="H757" i="6" s="1"/>
  <c r="I757" i="6" s="1"/>
  <c r="F756" i="6"/>
  <c r="H756" i="6" s="1"/>
  <c r="I756" i="6" s="1"/>
  <c r="F755" i="6"/>
  <c r="H755" i="6" s="1"/>
  <c r="I755" i="6" s="1"/>
  <c r="F754" i="6"/>
  <c r="H754" i="6" s="1"/>
  <c r="I754" i="6" s="1"/>
  <c r="F753" i="6"/>
  <c r="H753" i="6" s="1"/>
  <c r="I753" i="6" s="1"/>
  <c r="F752" i="6"/>
  <c r="H752" i="6" s="1"/>
  <c r="I752" i="6" s="1"/>
  <c r="F751" i="6"/>
  <c r="H751" i="6" s="1"/>
  <c r="I751" i="6" s="1"/>
  <c r="F750" i="6"/>
  <c r="H750" i="6" s="1"/>
  <c r="I750" i="6" s="1"/>
  <c r="F749" i="6"/>
  <c r="H749" i="6" s="1"/>
  <c r="I749" i="6" s="1"/>
  <c r="F748" i="6"/>
  <c r="H748" i="6" s="1"/>
  <c r="I748" i="6" s="1"/>
  <c r="F747" i="6"/>
  <c r="H747" i="6" s="1"/>
  <c r="I747" i="6" s="1"/>
  <c r="F746" i="6"/>
  <c r="H746" i="6" s="1"/>
  <c r="I746" i="6" s="1"/>
  <c r="F745" i="6"/>
  <c r="H745" i="6" s="1"/>
  <c r="I745" i="6" s="1"/>
  <c r="F744" i="6"/>
  <c r="H744" i="6" s="1"/>
  <c r="I744" i="6" s="1"/>
  <c r="F743" i="6"/>
  <c r="H743" i="6" s="1"/>
  <c r="I743" i="6" s="1"/>
  <c r="F742" i="6"/>
  <c r="H742" i="6" s="1"/>
  <c r="I742" i="6" s="1"/>
  <c r="F741" i="6"/>
  <c r="H741" i="6" s="1"/>
  <c r="I741" i="6" s="1"/>
  <c r="F740" i="6"/>
  <c r="H740" i="6" s="1"/>
  <c r="I740" i="6" s="1"/>
  <c r="F739" i="6"/>
  <c r="H739" i="6" s="1"/>
  <c r="I739" i="6" s="1"/>
  <c r="F738" i="6"/>
  <c r="H738" i="6" s="1"/>
  <c r="I738" i="6" s="1"/>
  <c r="F737" i="6"/>
  <c r="H737" i="6" s="1"/>
  <c r="I737" i="6" s="1"/>
  <c r="F736" i="6"/>
  <c r="H736" i="6" s="1"/>
  <c r="I736" i="6" s="1"/>
  <c r="F735" i="6"/>
  <c r="H735" i="6" s="1"/>
  <c r="I735" i="6" s="1"/>
  <c r="F734" i="6"/>
  <c r="H734" i="6" s="1"/>
  <c r="I734" i="6" s="1"/>
  <c r="F733" i="6"/>
  <c r="H733" i="6" s="1"/>
  <c r="I733" i="6" s="1"/>
  <c r="F732" i="6"/>
  <c r="H732" i="6" s="1"/>
  <c r="I732" i="6" s="1"/>
  <c r="F731" i="6"/>
  <c r="H731" i="6" s="1"/>
  <c r="I731" i="6" s="1"/>
  <c r="F730" i="6"/>
  <c r="H730" i="6" s="1"/>
  <c r="I730" i="6" s="1"/>
  <c r="F729" i="6"/>
  <c r="H729" i="6" s="1"/>
  <c r="I729" i="6" s="1"/>
  <c r="F728" i="6"/>
  <c r="H728" i="6" s="1"/>
  <c r="I728" i="6" s="1"/>
  <c r="F727" i="6"/>
  <c r="H727" i="6" s="1"/>
  <c r="I727" i="6" s="1"/>
  <c r="F726" i="6"/>
  <c r="H726" i="6" s="1"/>
  <c r="I726" i="6" s="1"/>
  <c r="F725" i="6"/>
  <c r="H725" i="6" s="1"/>
  <c r="I725" i="6" s="1"/>
  <c r="F724" i="6"/>
  <c r="H724" i="6" s="1"/>
  <c r="I724" i="6" s="1"/>
  <c r="F723" i="6"/>
  <c r="H723" i="6" s="1"/>
  <c r="I723" i="6" s="1"/>
  <c r="F722" i="6"/>
  <c r="H722" i="6" s="1"/>
  <c r="I722" i="6" s="1"/>
  <c r="F721" i="6"/>
  <c r="H721" i="6" s="1"/>
  <c r="I721" i="6" s="1"/>
  <c r="F720" i="6"/>
  <c r="H720" i="6" s="1"/>
  <c r="I720" i="6" s="1"/>
  <c r="F719" i="6"/>
  <c r="H719" i="6" s="1"/>
  <c r="I719" i="6" s="1"/>
  <c r="F718" i="6"/>
  <c r="H718" i="6" s="1"/>
  <c r="I718" i="6" s="1"/>
  <c r="F717" i="6"/>
  <c r="H717" i="6" s="1"/>
  <c r="I717" i="6" s="1"/>
  <c r="F716" i="6"/>
  <c r="H716" i="6" s="1"/>
  <c r="I716" i="6" s="1"/>
  <c r="F715" i="6"/>
  <c r="H715" i="6" s="1"/>
  <c r="I715" i="6" s="1"/>
  <c r="F714" i="6"/>
  <c r="H714" i="6" s="1"/>
  <c r="I714" i="6" s="1"/>
  <c r="F713" i="6"/>
  <c r="H713" i="6" s="1"/>
  <c r="I713" i="6" s="1"/>
  <c r="F712" i="6"/>
  <c r="H712" i="6" s="1"/>
  <c r="I712" i="6" s="1"/>
  <c r="F711" i="6"/>
  <c r="H711" i="6" s="1"/>
  <c r="I711" i="6" s="1"/>
  <c r="F710" i="6"/>
  <c r="H710" i="6" s="1"/>
  <c r="I710" i="6" s="1"/>
  <c r="F709" i="6"/>
  <c r="H709" i="6" s="1"/>
  <c r="I709" i="6" s="1"/>
  <c r="F708" i="6"/>
  <c r="H708" i="6" s="1"/>
  <c r="I708" i="6" s="1"/>
  <c r="F707" i="6"/>
  <c r="H707" i="6" s="1"/>
  <c r="I707" i="6" s="1"/>
  <c r="F706" i="6"/>
  <c r="H706" i="6" s="1"/>
  <c r="I706" i="6" s="1"/>
  <c r="F705" i="6"/>
  <c r="H705" i="6" s="1"/>
  <c r="I705" i="6" s="1"/>
  <c r="F704" i="6"/>
  <c r="H704" i="6" s="1"/>
  <c r="I704" i="6" s="1"/>
  <c r="F703" i="6"/>
  <c r="H703" i="6" s="1"/>
  <c r="I703" i="6" s="1"/>
  <c r="F702" i="6"/>
  <c r="H702" i="6" s="1"/>
  <c r="I702" i="6" s="1"/>
  <c r="F701" i="6"/>
  <c r="H701" i="6" s="1"/>
  <c r="I701" i="6" s="1"/>
  <c r="F700" i="6"/>
  <c r="H700" i="6" s="1"/>
  <c r="I700" i="6" s="1"/>
  <c r="F699" i="6"/>
  <c r="H699" i="6" s="1"/>
  <c r="I699" i="6" s="1"/>
  <c r="F698" i="6"/>
  <c r="H698" i="6" s="1"/>
  <c r="I698" i="6" s="1"/>
  <c r="F697" i="6"/>
  <c r="H697" i="6" s="1"/>
  <c r="I697" i="6" s="1"/>
  <c r="F696" i="6"/>
  <c r="H696" i="6" s="1"/>
  <c r="I696" i="6" s="1"/>
  <c r="F695" i="6"/>
  <c r="H695" i="6" s="1"/>
  <c r="I695" i="6" s="1"/>
  <c r="F694" i="6"/>
  <c r="H694" i="6" s="1"/>
  <c r="I694" i="6" s="1"/>
  <c r="F693" i="6"/>
  <c r="H693" i="6" s="1"/>
  <c r="I693" i="6" s="1"/>
  <c r="F692" i="6"/>
  <c r="H692" i="6" s="1"/>
  <c r="I692" i="6" s="1"/>
  <c r="F691" i="6"/>
  <c r="F690" i="6"/>
  <c r="H690" i="6" s="1"/>
  <c r="I690" i="6" s="1"/>
  <c r="F689" i="6"/>
  <c r="H689" i="6" s="1"/>
  <c r="I689" i="6" s="1"/>
  <c r="F688" i="6"/>
  <c r="H688" i="6" s="1"/>
  <c r="I688" i="6" s="1"/>
  <c r="F687" i="6"/>
  <c r="H687" i="6" s="1"/>
  <c r="I687" i="6" s="1"/>
  <c r="F686" i="6"/>
  <c r="H686" i="6" s="1"/>
  <c r="I686" i="6" s="1"/>
  <c r="F685" i="6"/>
  <c r="H685" i="6" s="1"/>
  <c r="I685" i="6" s="1"/>
  <c r="F684" i="6"/>
  <c r="H684" i="6" s="1"/>
  <c r="I684" i="6" s="1"/>
  <c r="F683" i="6"/>
  <c r="H683" i="6" s="1"/>
  <c r="I683" i="6" s="1"/>
  <c r="F682" i="6"/>
  <c r="H682" i="6" s="1"/>
  <c r="I682" i="6" s="1"/>
  <c r="F681" i="6"/>
  <c r="H681" i="6" s="1"/>
  <c r="I681" i="6" s="1"/>
  <c r="F680" i="6"/>
  <c r="H680" i="6" s="1"/>
  <c r="I680" i="6" s="1"/>
  <c r="F679" i="6"/>
  <c r="H679" i="6" s="1"/>
  <c r="I679" i="6" s="1"/>
  <c r="F678" i="6"/>
  <c r="H678" i="6" s="1"/>
  <c r="I678" i="6" s="1"/>
  <c r="F677" i="6"/>
  <c r="H677" i="6" s="1"/>
  <c r="I677" i="6" s="1"/>
  <c r="F676" i="6"/>
  <c r="H676" i="6" s="1"/>
  <c r="I676" i="6" s="1"/>
  <c r="F675" i="6"/>
  <c r="H675" i="6" s="1"/>
  <c r="I675" i="6" s="1"/>
  <c r="F674" i="6"/>
  <c r="H674" i="6" s="1"/>
  <c r="I674" i="6" s="1"/>
  <c r="F673" i="6"/>
  <c r="H673" i="6" s="1"/>
  <c r="I673" i="6" s="1"/>
  <c r="F672" i="6"/>
  <c r="H672" i="6" s="1"/>
  <c r="I672" i="6" s="1"/>
  <c r="F671" i="6"/>
  <c r="H671" i="6" s="1"/>
  <c r="I671" i="6" s="1"/>
  <c r="F670" i="6"/>
  <c r="H670" i="6" s="1"/>
  <c r="I670" i="6" s="1"/>
  <c r="F669" i="6"/>
  <c r="H669" i="6" s="1"/>
  <c r="I669" i="6" s="1"/>
  <c r="F668" i="6"/>
  <c r="H668" i="6" s="1"/>
  <c r="I668" i="6" s="1"/>
  <c r="F667" i="6"/>
  <c r="H667" i="6" s="1"/>
  <c r="I667" i="6" s="1"/>
  <c r="F666" i="6"/>
  <c r="H666" i="6" s="1"/>
  <c r="I666" i="6" s="1"/>
  <c r="F665" i="6"/>
  <c r="H665" i="6" s="1"/>
  <c r="I665" i="6" s="1"/>
  <c r="F664" i="6"/>
  <c r="H664" i="6" s="1"/>
  <c r="I664" i="6" s="1"/>
  <c r="F663" i="6"/>
  <c r="H663" i="6" s="1"/>
  <c r="I663" i="6" s="1"/>
  <c r="F662" i="6"/>
  <c r="H662" i="6" s="1"/>
  <c r="I662" i="6" s="1"/>
  <c r="F661" i="6"/>
  <c r="H661" i="6" s="1"/>
  <c r="I661" i="6" s="1"/>
  <c r="F660" i="6"/>
  <c r="H660" i="6" s="1"/>
  <c r="I660" i="6" s="1"/>
  <c r="F659" i="6"/>
  <c r="H659" i="6" s="1"/>
  <c r="I659" i="6" s="1"/>
  <c r="F658" i="6"/>
  <c r="H658" i="6" s="1"/>
  <c r="I658" i="6" s="1"/>
  <c r="F657" i="6"/>
  <c r="H657" i="6" s="1"/>
  <c r="I657" i="6" s="1"/>
  <c r="F656" i="6"/>
  <c r="H656" i="6" s="1"/>
  <c r="I656" i="6" s="1"/>
  <c r="F655" i="6"/>
  <c r="H655" i="6" s="1"/>
  <c r="I655" i="6" s="1"/>
  <c r="F654" i="6"/>
  <c r="H654" i="6" s="1"/>
  <c r="I654" i="6" s="1"/>
  <c r="F653" i="6"/>
  <c r="H653" i="6" s="1"/>
  <c r="I653" i="6" s="1"/>
  <c r="F652" i="6"/>
  <c r="H652" i="6" s="1"/>
  <c r="I652" i="6" s="1"/>
  <c r="F651" i="6"/>
  <c r="H651" i="6" s="1"/>
  <c r="I651" i="6" s="1"/>
  <c r="F650" i="6"/>
  <c r="H650" i="6" s="1"/>
  <c r="I650" i="6" s="1"/>
  <c r="F649" i="6"/>
  <c r="H649" i="6" s="1"/>
  <c r="I649" i="6" s="1"/>
  <c r="F648" i="6"/>
  <c r="F647" i="6"/>
  <c r="H647" i="6" s="1"/>
  <c r="I647" i="6" s="1"/>
  <c r="F646" i="6"/>
  <c r="F645" i="6"/>
  <c r="H645" i="6" s="1"/>
  <c r="I645" i="6" s="1"/>
  <c r="F644" i="6"/>
  <c r="H644" i="6" s="1"/>
  <c r="I644" i="6" s="1"/>
  <c r="F643" i="6"/>
  <c r="H643" i="6" s="1"/>
  <c r="I643" i="6" s="1"/>
  <c r="F642" i="6"/>
  <c r="H642" i="6" s="1"/>
  <c r="I642" i="6" s="1"/>
  <c r="F641" i="6"/>
  <c r="H641" i="6" s="1"/>
  <c r="I641" i="6" s="1"/>
  <c r="F640" i="6"/>
  <c r="H640" i="6" s="1"/>
  <c r="I640" i="6" s="1"/>
  <c r="F639" i="6"/>
  <c r="H639" i="6" s="1"/>
  <c r="I639" i="6" s="1"/>
  <c r="F638" i="6"/>
  <c r="H638" i="6" s="1"/>
  <c r="I638" i="6" s="1"/>
  <c r="F637" i="6"/>
  <c r="H637" i="6" s="1"/>
  <c r="I637" i="6" s="1"/>
  <c r="F636" i="6"/>
  <c r="H636" i="6" s="1"/>
  <c r="I636" i="6" s="1"/>
  <c r="F635" i="6"/>
  <c r="H635" i="6" s="1"/>
  <c r="I635" i="6" s="1"/>
  <c r="F634" i="6"/>
  <c r="H634" i="6" s="1"/>
  <c r="I634" i="6" s="1"/>
  <c r="F633" i="6"/>
  <c r="H633" i="6" s="1"/>
  <c r="I633" i="6" s="1"/>
  <c r="F632" i="6"/>
  <c r="H632" i="6" s="1"/>
  <c r="I632" i="6" s="1"/>
  <c r="H630" i="6"/>
  <c r="I630" i="6" s="1"/>
  <c r="H629" i="6"/>
  <c r="I629" i="6" s="1"/>
  <c r="H628" i="6"/>
  <c r="I628" i="6" s="1"/>
  <c r="H627" i="6"/>
  <c r="I627" i="6" s="1"/>
  <c r="H626" i="6"/>
  <c r="I626" i="6" s="1"/>
  <c r="H625" i="6"/>
  <c r="I625" i="6" s="1"/>
  <c r="H624" i="6"/>
  <c r="I624" i="6" s="1"/>
  <c r="H623" i="6"/>
  <c r="I623" i="6" s="1"/>
  <c r="H621" i="6"/>
  <c r="I621" i="6" s="1"/>
  <c r="H620" i="6"/>
  <c r="I620" i="6" s="1"/>
  <c r="H572" i="6"/>
  <c r="I572" i="6" s="1"/>
  <c r="H571" i="6"/>
  <c r="I571" i="6" s="1"/>
  <c r="H570" i="6"/>
  <c r="I570" i="6" s="1"/>
  <c r="H569" i="6"/>
  <c r="I569" i="6" s="1"/>
  <c r="H567" i="6"/>
  <c r="I567" i="6" s="1"/>
  <c r="H557" i="6"/>
  <c r="I557" i="6" s="1"/>
  <c r="H556" i="6"/>
  <c r="I556" i="6" s="1"/>
  <c r="H552" i="6"/>
  <c r="I552" i="6" s="1"/>
  <c r="H553" i="6"/>
  <c r="I553" i="6" s="1"/>
  <c r="F554" i="6"/>
  <c r="H554" i="6" s="1"/>
  <c r="I554" i="6" s="1"/>
  <c r="H555" i="6"/>
  <c r="I555" i="6" s="1"/>
  <c r="H485" i="6"/>
  <c r="I485" i="6" s="1"/>
  <c r="H486" i="6"/>
  <c r="I486" i="6" s="1"/>
  <c r="H487" i="6"/>
  <c r="I487" i="6" s="1"/>
  <c r="H488" i="6"/>
  <c r="I488" i="6" s="1"/>
  <c r="H489" i="6"/>
  <c r="I489" i="6" s="1"/>
  <c r="H490" i="6"/>
  <c r="I490" i="6" s="1"/>
  <c r="H491" i="6"/>
  <c r="I491" i="6" s="1"/>
  <c r="H492" i="6"/>
  <c r="I492" i="6" s="1"/>
  <c r="H493" i="6"/>
  <c r="I493" i="6" s="1"/>
  <c r="H494" i="6"/>
  <c r="I494" i="6" s="1"/>
  <c r="H495" i="6"/>
  <c r="I495" i="6" s="1"/>
  <c r="H496" i="6"/>
  <c r="I496" i="6" s="1"/>
  <c r="H497" i="6"/>
  <c r="I497" i="6" s="1"/>
  <c r="H498" i="6"/>
  <c r="I498" i="6" s="1"/>
  <c r="H499" i="6"/>
  <c r="I499" i="6" s="1"/>
  <c r="H500" i="6"/>
  <c r="I500" i="6" s="1"/>
  <c r="H501" i="6"/>
  <c r="I501" i="6" s="1"/>
  <c r="H502" i="6"/>
  <c r="I502" i="6" s="1"/>
  <c r="H503" i="6"/>
  <c r="I503" i="6" s="1"/>
  <c r="H504" i="6"/>
  <c r="I504" i="6" s="1"/>
  <c r="H505" i="6"/>
  <c r="I505" i="6" s="1"/>
  <c r="H506" i="6"/>
  <c r="I506" i="6" s="1"/>
  <c r="H507" i="6"/>
  <c r="I507" i="6" s="1"/>
  <c r="H508" i="6"/>
  <c r="I508" i="6" s="1"/>
  <c r="H509" i="6"/>
  <c r="I509" i="6" s="1"/>
  <c r="H510" i="6"/>
  <c r="I510" i="6" s="1"/>
  <c r="H511" i="6"/>
  <c r="I511" i="6" s="1"/>
  <c r="H512" i="6"/>
  <c r="I512" i="6" s="1"/>
  <c r="H513" i="6"/>
  <c r="I513" i="6" s="1"/>
  <c r="H514" i="6"/>
  <c r="I514" i="6" s="1"/>
  <c r="H516" i="6"/>
  <c r="I516" i="6" s="1"/>
  <c r="H517" i="6"/>
  <c r="I517" i="6" s="1"/>
  <c r="H518" i="6"/>
  <c r="I518" i="6" s="1"/>
  <c r="H519" i="6"/>
  <c r="I519" i="6" s="1"/>
  <c r="H520" i="6"/>
  <c r="I520" i="6" s="1"/>
  <c r="H521" i="6"/>
  <c r="I521" i="6" s="1"/>
  <c r="H522" i="6"/>
  <c r="I522" i="6" s="1"/>
  <c r="H523" i="6"/>
  <c r="I523" i="6" s="1"/>
  <c r="H524" i="6"/>
  <c r="I524" i="6" s="1"/>
  <c r="H525" i="6"/>
  <c r="I525" i="6" s="1"/>
  <c r="H526" i="6"/>
  <c r="I526" i="6" s="1"/>
  <c r="H527" i="6"/>
  <c r="I527" i="6" s="1"/>
  <c r="H528" i="6"/>
  <c r="I528" i="6" s="1"/>
  <c r="H529" i="6"/>
  <c r="I529" i="6" s="1"/>
  <c r="H530" i="6"/>
  <c r="I530" i="6" s="1"/>
  <c r="H531" i="6"/>
  <c r="I531" i="6" s="1"/>
  <c r="H532" i="6"/>
  <c r="I532" i="6" s="1"/>
  <c r="H533" i="6"/>
  <c r="I533" i="6" s="1"/>
  <c r="H534" i="6"/>
  <c r="I534" i="6" s="1"/>
  <c r="H535" i="6"/>
  <c r="I535" i="6" s="1"/>
  <c r="H536" i="6"/>
  <c r="I536" i="6" s="1"/>
  <c r="H537" i="6"/>
  <c r="I537" i="6" s="1"/>
  <c r="H538" i="6"/>
  <c r="I538" i="6" s="1"/>
  <c r="H539" i="6"/>
  <c r="I539" i="6" s="1"/>
  <c r="H540" i="6"/>
  <c r="I540" i="6" s="1"/>
  <c r="H541" i="6"/>
  <c r="I541" i="6" s="1"/>
  <c r="H542" i="6"/>
  <c r="I542" i="6" s="1"/>
  <c r="H543" i="6"/>
  <c r="I543" i="6" s="1"/>
  <c r="H544" i="6"/>
  <c r="I544" i="6" s="1"/>
  <c r="H545" i="6"/>
  <c r="I545" i="6" s="1"/>
  <c r="H546" i="6"/>
  <c r="I546" i="6" s="1"/>
  <c r="H547" i="6"/>
  <c r="I547" i="6" s="1"/>
  <c r="H548" i="6"/>
  <c r="I548" i="6" s="1"/>
  <c r="H549" i="6"/>
  <c r="I549" i="6" s="1"/>
  <c r="H550" i="6"/>
  <c r="I550" i="6" s="1"/>
  <c r="H551" i="6"/>
  <c r="I551" i="6" s="1"/>
  <c r="H438" i="6"/>
  <c r="I438" i="6" s="1"/>
  <c r="H439" i="6"/>
  <c r="I439" i="6" s="1"/>
  <c r="H440" i="6"/>
  <c r="I440" i="6" s="1"/>
  <c r="H441" i="6"/>
  <c r="I441" i="6" s="1"/>
  <c r="H442" i="6"/>
  <c r="I442" i="6" s="1"/>
  <c r="H443" i="6"/>
  <c r="I443" i="6" s="1"/>
  <c r="H444" i="6"/>
  <c r="I444" i="6" s="1"/>
  <c r="H445" i="6"/>
  <c r="I445" i="6" s="1"/>
  <c r="H446" i="6"/>
  <c r="I446" i="6" s="1"/>
  <c r="H447" i="6"/>
  <c r="I447" i="6" s="1"/>
  <c r="H448" i="6"/>
  <c r="I448" i="6" s="1"/>
  <c r="H449" i="6"/>
  <c r="I449" i="6" s="1"/>
  <c r="H450" i="6"/>
  <c r="I450" i="6" s="1"/>
  <c r="H451" i="6"/>
  <c r="I451" i="6" s="1"/>
  <c r="H452" i="6"/>
  <c r="I452" i="6" s="1"/>
  <c r="H453" i="6"/>
  <c r="I453" i="6" s="1"/>
  <c r="H454" i="6"/>
  <c r="I454" i="6" s="1"/>
  <c r="H455" i="6"/>
  <c r="I455" i="6" s="1"/>
  <c r="H456" i="6"/>
  <c r="I456" i="6" s="1"/>
  <c r="H457" i="6"/>
  <c r="I457" i="6" s="1"/>
  <c r="H458" i="6"/>
  <c r="I458" i="6" s="1"/>
  <c r="H459" i="6"/>
  <c r="I459" i="6" s="1"/>
  <c r="H460" i="6"/>
  <c r="I460" i="6" s="1"/>
  <c r="H461" i="6"/>
  <c r="I461" i="6" s="1"/>
  <c r="H462" i="6"/>
  <c r="I462" i="6" s="1"/>
  <c r="H463" i="6"/>
  <c r="I463" i="6" s="1"/>
  <c r="H464" i="6"/>
  <c r="I464" i="6" s="1"/>
  <c r="H465" i="6"/>
  <c r="I465" i="6" s="1"/>
  <c r="H466" i="6"/>
  <c r="I466" i="6" s="1"/>
  <c r="H467" i="6"/>
  <c r="I467" i="6" s="1"/>
  <c r="H468" i="6"/>
  <c r="I468" i="6" s="1"/>
  <c r="H469" i="6"/>
  <c r="I469" i="6" s="1"/>
  <c r="H470" i="6"/>
  <c r="I470" i="6" s="1"/>
  <c r="H471" i="6"/>
  <c r="I471" i="6" s="1"/>
  <c r="H472" i="6"/>
  <c r="I472" i="6" s="1"/>
  <c r="H473" i="6"/>
  <c r="I473" i="6" s="1"/>
  <c r="H474" i="6"/>
  <c r="I474" i="6" s="1"/>
  <c r="H475" i="6"/>
  <c r="I475" i="6" s="1"/>
  <c r="H476" i="6"/>
  <c r="I476" i="6" s="1"/>
  <c r="H477" i="6"/>
  <c r="I477" i="6" s="1"/>
  <c r="H478" i="6"/>
  <c r="I478" i="6" s="1"/>
  <c r="H479" i="6"/>
  <c r="I479" i="6" s="1"/>
  <c r="H480" i="6"/>
  <c r="I480" i="6" s="1"/>
  <c r="H481" i="6"/>
  <c r="I481" i="6" s="1"/>
  <c r="H482" i="6"/>
  <c r="I482" i="6" s="1"/>
  <c r="H483" i="6"/>
  <c r="I483" i="6" s="1"/>
  <c r="H484" i="6"/>
  <c r="I484" i="6" s="1"/>
  <c r="H437" i="6"/>
  <c r="I437" i="6" s="1"/>
  <c r="H515" i="6"/>
  <c r="I515" i="6" s="1"/>
  <c r="H631" i="6"/>
  <c r="I631" i="6" s="1"/>
  <c r="H691" i="6"/>
  <c r="I691" i="6" s="1"/>
  <c r="H1127" i="6"/>
  <c r="I1127" i="6" s="1"/>
  <c r="F3" i="6"/>
  <c r="H3" i="6" s="1"/>
  <c r="F4" i="6"/>
  <c r="H4" i="6" s="1"/>
  <c r="F5" i="6"/>
  <c r="H5" i="6" s="1"/>
  <c r="F6" i="6"/>
  <c r="H6" i="6" s="1"/>
  <c r="F7" i="6"/>
  <c r="H7" i="6" s="1"/>
  <c r="F8" i="6"/>
  <c r="H8" i="6" s="1"/>
  <c r="F9" i="6"/>
  <c r="H9" i="6" s="1"/>
  <c r="F10" i="6"/>
  <c r="H10" i="6" s="1"/>
  <c r="F11" i="6"/>
  <c r="H11" i="6" s="1"/>
  <c r="F12" i="6"/>
  <c r="H12" i="6" s="1"/>
  <c r="F13" i="6"/>
  <c r="H13" i="6" s="1"/>
  <c r="F14" i="6"/>
  <c r="H14" i="6" s="1"/>
  <c r="F15" i="6"/>
  <c r="H15" i="6" s="1"/>
  <c r="F16" i="6"/>
  <c r="H16" i="6" s="1"/>
  <c r="F17" i="6"/>
  <c r="H17" i="6" s="1"/>
  <c r="F18" i="6"/>
  <c r="H18" i="6" s="1"/>
  <c r="F19" i="6"/>
  <c r="H19" i="6" s="1"/>
  <c r="F20" i="6"/>
  <c r="H20" i="6" s="1"/>
  <c r="F21" i="6"/>
  <c r="H21" i="6" s="1"/>
  <c r="F22" i="6"/>
  <c r="H22" i="6" s="1"/>
  <c r="F23" i="6"/>
  <c r="H23" i="6" s="1"/>
  <c r="F24" i="6"/>
  <c r="H24" i="6" s="1"/>
  <c r="F25" i="6"/>
  <c r="H25" i="6" s="1"/>
  <c r="F26" i="6"/>
  <c r="H26" i="6" s="1"/>
  <c r="F27" i="6"/>
  <c r="H27" i="6" s="1"/>
  <c r="F28" i="6"/>
  <c r="H28" i="6" s="1"/>
  <c r="F29" i="6"/>
  <c r="H29" i="6" s="1"/>
  <c r="F30" i="6"/>
  <c r="H30" i="6" s="1"/>
  <c r="F31" i="6"/>
  <c r="H31" i="6" s="1"/>
  <c r="F32" i="6"/>
  <c r="H32" i="6" s="1"/>
  <c r="F33" i="6"/>
  <c r="H33" i="6" s="1"/>
  <c r="F34" i="6"/>
  <c r="H34" i="6" s="1"/>
  <c r="F35" i="6"/>
  <c r="H35" i="6" s="1"/>
  <c r="F36" i="6"/>
  <c r="H36" i="6" s="1"/>
  <c r="F37" i="6"/>
  <c r="H37" i="6" s="1"/>
  <c r="F38" i="6"/>
  <c r="H38" i="6" s="1"/>
  <c r="F39" i="6"/>
  <c r="H39" i="6" s="1"/>
  <c r="F40" i="6"/>
  <c r="H40" i="6" s="1"/>
  <c r="F41" i="6"/>
  <c r="H41" i="6" s="1"/>
  <c r="F42" i="6"/>
  <c r="H42" i="6" s="1"/>
  <c r="F43" i="6"/>
  <c r="H43" i="6" s="1"/>
  <c r="F44" i="6"/>
  <c r="H44" i="6" s="1"/>
  <c r="F45" i="6"/>
  <c r="H45" i="6" s="1"/>
  <c r="F46" i="6"/>
  <c r="H46" i="6" s="1"/>
  <c r="F47" i="6"/>
  <c r="H47" i="6" s="1"/>
  <c r="F48" i="6"/>
  <c r="H48" i="6" s="1"/>
  <c r="F49" i="6"/>
  <c r="H49" i="6" s="1"/>
  <c r="F50" i="6"/>
  <c r="H50" i="6" s="1"/>
  <c r="F51" i="6"/>
  <c r="H51" i="6" s="1"/>
  <c r="F52" i="6"/>
  <c r="H52" i="6" s="1"/>
  <c r="F53" i="6"/>
  <c r="H53" i="6" s="1"/>
  <c r="F54" i="6"/>
  <c r="H54" i="6" s="1"/>
  <c r="F55" i="6"/>
  <c r="H55" i="6" s="1"/>
  <c r="F56" i="6"/>
  <c r="H56" i="6" s="1"/>
  <c r="F57" i="6"/>
  <c r="H57" i="6" s="1"/>
  <c r="F58" i="6"/>
  <c r="H58" i="6" s="1"/>
  <c r="F59" i="6"/>
  <c r="H59" i="6" s="1"/>
  <c r="F60" i="6"/>
  <c r="H60" i="6" s="1"/>
  <c r="F61" i="6"/>
  <c r="H61" i="6" s="1"/>
  <c r="F62" i="6"/>
  <c r="H62" i="6" s="1"/>
  <c r="F63" i="6"/>
  <c r="H63" i="6" s="1"/>
  <c r="F64" i="6"/>
  <c r="H64" i="6" s="1"/>
  <c r="F65" i="6"/>
  <c r="H65" i="6" s="1"/>
  <c r="F66" i="6"/>
  <c r="H66" i="6" s="1"/>
  <c r="F67" i="6"/>
  <c r="H67" i="6" s="1"/>
  <c r="F68" i="6"/>
  <c r="H68" i="6" s="1"/>
  <c r="F69" i="6"/>
  <c r="H69" i="6" s="1"/>
  <c r="F70" i="6"/>
  <c r="H70" i="6" s="1"/>
  <c r="F71" i="6"/>
  <c r="H71" i="6" s="1"/>
  <c r="F72" i="6"/>
  <c r="H72" i="6" s="1"/>
  <c r="F73" i="6"/>
  <c r="H73" i="6" s="1"/>
  <c r="F74" i="6"/>
  <c r="H74" i="6" s="1"/>
  <c r="F75" i="6"/>
  <c r="H75" i="6" s="1"/>
  <c r="F76" i="6"/>
  <c r="H76" i="6" s="1"/>
  <c r="F77" i="6"/>
  <c r="H77" i="6" s="1"/>
  <c r="F78" i="6"/>
  <c r="H78" i="6" s="1"/>
  <c r="F79" i="6"/>
  <c r="H79" i="6" s="1"/>
  <c r="F80" i="6"/>
  <c r="H80" i="6" s="1"/>
  <c r="F81" i="6"/>
  <c r="H81" i="6" s="1"/>
  <c r="F82" i="6"/>
  <c r="H82" i="6" s="1"/>
  <c r="F83" i="6"/>
  <c r="H83" i="6" s="1"/>
  <c r="F84" i="6"/>
  <c r="H84" i="6" s="1"/>
  <c r="F85" i="6"/>
  <c r="H85" i="6" s="1"/>
  <c r="F86" i="6"/>
  <c r="H86" i="6" s="1"/>
  <c r="F87" i="6"/>
  <c r="H87" i="6" s="1"/>
  <c r="F88" i="6"/>
  <c r="H88" i="6" s="1"/>
  <c r="F89" i="6"/>
  <c r="H89" i="6" s="1"/>
  <c r="F90" i="6"/>
  <c r="H90" i="6" s="1"/>
  <c r="F91" i="6"/>
  <c r="H91" i="6" s="1"/>
  <c r="F92" i="6"/>
  <c r="H92" i="6" s="1"/>
  <c r="F93" i="6"/>
  <c r="H93" i="6" s="1"/>
  <c r="F94" i="6"/>
  <c r="H94" i="6" s="1"/>
  <c r="F95" i="6"/>
  <c r="H95" i="6" s="1"/>
  <c r="F96" i="6"/>
  <c r="H96" i="6" s="1"/>
  <c r="F97" i="6"/>
  <c r="F98" i="6"/>
  <c r="H98" i="6" s="1"/>
  <c r="F99" i="6"/>
  <c r="H99" i="6" s="1"/>
  <c r="F100" i="6"/>
  <c r="H100" i="6" s="1"/>
  <c r="F101" i="6"/>
  <c r="H101" i="6" s="1"/>
  <c r="F102" i="6"/>
  <c r="H102" i="6" s="1"/>
  <c r="F103" i="6"/>
  <c r="H103" i="6" s="1"/>
  <c r="F104" i="6"/>
  <c r="H104" i="6" s="1"/>
  <c r="F105" i="6"/>
  <c r="H105" i="6" s="1"/>
  <c r="F106" i="6"/>
  <c r="H106" i="6" s="1"/>
  <c r="F107" i="6"/>
  <c r="H107" i="6" s="1"/>
  <c r="F108" i="6"/>
  <c r="H108" i="6" s="1"/>
  <c r="F109" i="6"/>
  <c r="H109" i="6" s="1"/>
  <c r="F110" i="6"/>
  <c r="H110" i="6" s="1"/>
  <c r="F111" i="6"/>
  <c r="H111" i="6" s="1"/>
  <c r="F112" i="6"/>
  <c r="H112" i="6" s="1"/>
  <c r="F113" i="6"/>
  <c r="H113" i="6" s="1"/>
  <c r="F114" i="6"/>
  <c r="H114" i="6" s="1"/>
  <c r="F115" i="6"/>
  <c r="H115" i="6" s="1"/>
  <c r="F116" i="6"/>
  <c r="H116" i="6" s="1"/>
  <c r="F117" i="6"/>
  <c r="H117" i="6" s="1"/>
  <c r="F118" i="6"/>
  <c r="H118" i="6" s="1"/>
  <c r="F119" i="6"/>
  <c r="H119" i="6" s="1"/>
  <c r="F120" i="6"/>
  <c r="F121" i="6"/>
  <c r="H121" i="6" s="1"/>
  <c r="F122" i="6"/>
  <c r="H122" i="6" s="1"/>
  <c r="F123" i="6"/>
  <c r="H123" i="6" s="1"/>
  <c r="F124" i="6"/>
  <c r="H124" i="6" s="1"/>
  <c r="F125" i="6"/>
  <c r="H125" i="6" s="1"/>
  <c r="F126" i="6"/>
  <c r="H126" i="6" s="1"/>
  <c r="F127" i="6"/>
  <c r="H127" i="6" s="1"/>
  <c r="F128" i="6"/>
  <c r="H128" i="6" s="1"/>
  <c r="F129" i="6"/>
  <c r="H129" i="6" s="1"/>
  <c r="F130" i="6"/>
  <c r="H130" i="6" s="1"/>
  <c r="F131" i="6"/>
  <c r="H131" i="6" s="1"/>
  <c r="F132" i="6"/>
  <c r="H132" i="6" s="1"/>
  <c r="F133" i="6"/>
  <c r="H133" i="6" s="1"/>
  <c r="F134" i="6"/>
  <c r="H134" i="6" s="1"/>
  <c r="F135" i="6"/>
  <c r="H135" i="6" s="1"/>
  <c r="F136" i="6"/>
  <c r="F137" i="6"/>
  <c r="H137" i="6" s="1"/>
  <c r="F138" i="6"/>
  <c r="H138" i="6" s="1"/>
  <c r="F139" i="6"/>
  <c r="H139" i="6" s="1"/>
  <c r="F140" i="6"/>
  <c r="F141" i="6"/>
  <c r="H141" i="6" s="1"/>
  <c r="F142" i="6"/>
  <c r="H142" i="6" s="1"/>
  <c r="F143" i="6"/>
  <c r="F144" i="6"/>
  <c r="H144" i="6" s="1"/>
  <c r="F145" i="6"/>
  <c r="H145" i="6" s="1"/>
  <c r="F146" i="6"/>
  <c r="H146" i="6" s="1"/>
  <c r="F147" i="6"/>
  <c r="H147" i="6" s="1"/>
  <c r="F148" i="6"/>
  <c r="H148" i="6" s="1"/>
  <c r="F149" i="6"/>
  <c r="H149" i="6" s="1"/>
  <c r="F150" i="6"/>
  <c r="H150" i="6" s="1"/>
  <c r="F151" i="6"/>
  <c r="H151" i="6" s="1"/>
  <c r="F152" i="6"/>
  <c r="H152" i="6" s="1"/>
  <c r="F153" i="6"/>
  <c r="H153" i="6" s="1"/>
  <c r="F154" i="6"/>
  <c r="H154" i="6" s="1"/>
  <c r="F155" i="6"/>
  <c r="H155" i="6" s="1"/>
  <c r="F156" i="6"/>
  <c r="H156" i="6" s="1"/>
  <c r="F157" i="6"/>
  <c r="H157" i="6" s="1"/>
  <c r="F158" i="6"/>
  <c r="H158" i="6" s="1"/>
  <c r="F159" i="6"/>
  <c r="H159" i="6" s="1"/>
  <c r="F160" i="6"/>
  <c r="H160" i="6" s="1"/>
  <c r="F161" i="6"/>
  <c r="H161" i="6" s="1"/>
  <c r="F162" i="6"/>
  <c r="H162" i="6" s="1"/>
  <c r="F163" i="6"/>
  <c r="H163" i="6" s="1"/>
  <c r="F164" i="6"/>
  <c r="H164" i="6" s="1"/>
  <c r="F165" i="6"/>
  <c r="H165" i="6" s="1"/>
  <c r="F166" i="6"/>
  <c r="H166" i="6" s="1"/>
  <c r="F167" i="6"/>
  <c r="H167" i="6" s="1"/>
  <c r="F168" i="6"/>
  <c r="H168" i="6" s="1"/>
  <c r="F169" i="6"/>
  <c r="H169" i="6" s="1"/>
  <c r="F170" i="6"/>
  <c r="H170" i="6" s="1"/>
  <c r="F171" i="6"/>
  <c r="H171" i="6" s="1"/>
  <c r="F172" i="6"/>
  <c r="H172" i="6" s="1"/>
  <c r="F173" i="6"/>
  <c r="H173" i="6" s="1"/>
  <c r="F174" i="6"/>
  <c r="H174" i="6" s="1"/>
  <c r="F175" i="6"/>
  <c r="H175" i="6" s="1"/>
  <c r="F176" i="6"/>
  <c r="H176" i="6" s="1"/>
  <c r="F177" i="6"/>
  <c r="H177" i="6" s="1"/>
  <c r="F178" i="6"/>
  <c r="H178" i="6" s="1"/>
  <c r="F179" i="6"/>
  <c r="H179" i="6" s="1"/>
  <c r="F180" i="6"/>
  <c r="H180" i="6" s="1"/>
  <c r="F181" i="6"/>
  <c r="H181" i="6" s="1"/>
  <c r="F182" i="6"/>
  <c r="H182" i="6" s="1"/>
  <c r="F183" i="6"/>
  <c r="H183" i="6" s="1"/>
  <c r="F184" i="6"/>
  <c r="H184" i="6" s="1"/>
  <c r="F185" i="6"/>
  <c r="H185" i="6" s="1"/>
  <c r="F186" i="6"/>
  <c r="H186" i="6" s="1"/>
  <c r="F187" i="6"/>
  <c r="H187" i="6" s="1"/>
  <c r="F188" i="6"/>
  <c r="H188" i="6" s="1"/>
  <c r="F189" i="6"/>
  <c r="H189" i="6" s="1"/>
  <c r="F190" i="6"/>
  <c r="H190" i="6" s="1"/>
  <c r="F191" i="6"/>
  <c r="H191" i="6" s="1"/>
  <c r="F192" i="6"/>
  <c r="H192" i="6" s="1"/>
  <c r="F193" i="6"/>
  <c r="H193" i="6" s="1"/>
  <c r="F194" i="6"/>
  <c r="H194" i="6" s="1"/>
  <c r="F195" i="6"/>
  <c r="H195" i="6" s="1"/>
  <c r="F196" i="6"/>
  <c r="H196" i="6" s="1"/>
  <c r="F197" i="6"/>
  <c r="H197" i="6" s="1"/>
  <c r="F198" i="6"/>
  <c r="H198" i="6" s="1"/>
  <c r="F199" i="6"/>
  <c r="H199" i="6" s="1"/>
  <c r="F200" i="6"/>
  <c r="H200" i="6" s="1"/>
  <c r="F201" i="6"/>
  <c r="H201" i="6" s="1"/>
  <c r="F202" i="6"/>
  <c r="H202" i="6" s="1"/>
  <c r="F203" i="6"/>
  <c r="H203" i="6" s="1"/>
  <c r="F204" i="6"/>
  <c r="H204" i="6" s="1"/>
  <c r="F205" i="6"/>
  <c r="H205" i="6" s="1"/>
  <c r="F206" i="6"/>
  <c r="F207" i="6"/>
  <c r="H207" i="6" s="1"/>
  <c r="F208" i="6"/>
  <c r="H208" i="6" s="1"/>
  <c r="F209" i="6"/>
  <c r="H209" i="6" s="1"/>
  <c r="F210" i="6"/>
  <c r="H210" i="6" s="1"/>
  <c r="F211" i="6"/>
  <c r="F212" i="6"/>
  <c r="H212" i="6" s="1"/>
  <c r="F213" i="6"/>
  <c r="H213" i="6" s="1"/>
  <c r="F214" i="6"/>
  <c r="H214" i="6" s="1"/>
  <c r="F215" i="6"/>
  <c r="H215" i="6" s="1"/>
  <c r="F216" i="6"/>
  <c r="H216" i="6" s="1"/>
  <c r="F217" i="6"/>
  <c r="H217" i="6" s="1"/>
  <c r="F218" i="6"/>
  <c r="H218" i="6" s="1"/>
  <c r="F219" i="6"/>
  <c r="H219" i="6" s="1"/>
  <c r="F220" i="6"/>
  <c r="H220" i="6" s="1"/>
  <c r="F221" i="6"/>
  <c r="H221" i="6" s="1"/>
  <c r="F222" i="6"/>
  <c r="H222" i="6" s="1"/>
  <c r="F223" i="6"/>
  <c r="H223" i="6" s="1"/>
  <c r="F224" i="6"/>
  <c r="H224" i="6" s="1"/>
  <c r="F225" i="6"/>
  <c r="H225" i="6" s="1"/>
  <c r="F226" i="6"/>
  <c r="H226" i="6" s="1"/>
  <c r="F227" i="6"/>
  <c r="H227" i="6" s="1"/>
  <c r="F228" i="6"/>
  <c r="H228" i="6" s="1"/>
  <c r="F229" i="6"/>
  <c r="H229" i="6" s="1"/>
  <c r="F230" i="6"/>
  <c r="H230" i="6" s="1"/>
  <c r="F231" i="6"/>
  <c r="H231" i="6" s="1"/>
  <c r="F232" i="6"/>
  <c r="H232" i="6" s="1"/>
  <c r="F233" i="6"/>
  <c r="H233" i="6" s="1"/>
  <c r="F234" i="6"/>
  <c r="H234" i="6" s="1"/>
  <c r="F235" i="6"/>
  <c r="H235" i="6" s="1"/>
  <c r="F236" i="6"/>
  <c r="H236" i="6" s="1"/>
  <c r="F237" i="6"/>
  <c r="H237" i="6" s="1"/>
  <c r="F238" i="6"/>
  <c r="H238" i="6" s="1"/>
  <c r="F239" i="6"/>
  <c r="H239" i="6" s="1"/>
  <c r="F240" i="6"/>
  <c r="H240" i="6" s="1"/>
  <c r="F241" i="6"/>
  <c r="H241" i="6" s="1"/>
  <c r="F242" i="6"/>
  <c r="H242" i="6" s="1"/>
  <c r="F243" i="6"/>
  <c r="H243" i="6" s="1"/>
  <c r="F244" i="6"/>
  <c r="H244" i="6" s="1"/>
  <c r="F245" i="6"/>
  <c r="H245" i="6" s="1"/>
  <c r="F246" i="6"/>
  <c r="H246" i="6" s="1"/>
  <c r="F247" i="6"/>
  <c r="H247" i="6" s="1"/>
  <c r="F248" i="6"/>
  <c r="H248" i="6" s="1"/>
  <c r="F249" i="6"/>
  <c r="H249" i="6" s="1"/>
  <c r="F250" i="6"/>
  <c r="H250" i="6" s="1"/>
  <c r="F251" i="6"/>
  <c r="H251" i="6" s="1"/>
  <c r="F252" i="6"/>
  <c r="H252" i="6" s="1"/>
  <c r="F253" i="6"/>
  <c r="H253" i="6" s="1"/>
  <c r="F254" i="6"/>
  <c r="H254" i="6" s="1"/>
  <c r="F255" i="6"/>
  <c r="H255" i="6" s="1"/>
  <c r="F256" i="6"/>
  <c r="H256" i="6" s="1"/>
  <c r="F257" i="6"/>
  <c r="H257" i="6" s="1"/>
  <c r="F258" i="6"/>
  <c r="H258" i="6" s="1"/>
  <c r="F259" i="6"/>
  <c r="H259" i="6" s="1"/>
  <c r="F260" i="6"/>
  <c r="H260" i="6" s="1"/>
  <c r="F261" i="6"/>
  <c r="H261" i="6" s="1"/>
  <c r="F262" i="6"/>
  <c r="H262" i="6" s="1"/>
  <c r="F263" i="6"/>
  <c r="H263" i="6" s="1"/>
  <c r="F264" i="6"/>
  <c r="H264" i="6" s="1"/>
  <c r="F265" i="6"/>
  <c r="H265" i="6" s="1"/>
  <c r="F266" i="6"/>
  <c r="H266" i="6" s="1"/>
  <c r="F267" i="6"/>
  <c r="H267" i="6" s="1"/>
  <c r="F268" i="6"/>
  <c r="H268" i="6" s="1"/>
  <c r="F269" i="6"/>
  <c r="H269" i="6" s="1"/>
  <c r="F270" i="6"/>
  <c r="H270" i="6" s="1"/>
  <c r="F271" i="6"/>
  <c r="H271" i="6" s="1"/>
  <c r="F272" i="6"/>
  <c r="H272" i="6" s="1"/>
  <c r="F273" i="6"/>
  <c r="H273" i="6" s="1"/>
  <c r="F274" i="6"/>
  <c r="H274" i="6" s="1"/>
  <c r="F275" i="6"/>
  <c r="H275" i="6" s="1"/>
  <c r="F276" i="6"/>
  <c r="H276" i="6" s="1"/>
  <c r="F277" i="6"/>
  <c r="H277" i="6" s="1"/>
  <c r="F278" i="6"/>
  <c r="H278" i="6" s="1"/>
  <c r="F279" i="6"/>
  <c r="H279" i="6" s="1"/>
  <c r="F280" i="6"/>
  <c r="H280" i="6" s="1"/>
  <c r="F281" i="6"/>
  <c r="H281" i="6" s="1"/>
  <c r="F282" i="6"/>
  <c r="H282" i="6" s="1"/>
  <c r="F283" i="6"/>
  <c r="H283" i="6" s="1"/>
  <c r="F284" i="6"/>
  <c r="H284" i="6" s="1"/>
  <c r="F285" i="6"/>
  <c r="H285" i="6" s="1"/>
  <c r="F286" i="6"/>
  <c r="H286" i="6" s="1"/>
  <c r="F287" i="6"/>
  <c r="H287" i="6" s="1"/>
  <c r="F288" i="6"/>
  <c r="H288" i="6" s="1"/>
  <c r="F289" i="6"/>
  <c r="H289" i="6" s="1"/>
  <c r="F290" i="6"/>
  <c r="H290" i="6" s="1"/>
  <c r="F291" i="6"/>
  <c r="H291" i="6" s="1"/>
  <c r="F292" i="6"/>
  <c r="H292" i="6" s="1"/>
  <c r="F293" i="6"/>
  <c r="H293" i="6" s="1"/>
  <c r="F294" i="6"/>
  <c r="H294" i="6" s="1"/>
  <c r="F295" i="6"/>
  <c r="H295" i="6" s="1"/>
  <c r="F296" i="6"/>
  <c r="H296" i="6" s="1"/>
  <c r="F297" i="6"/>
  <c r="H297" i="6" s="1"/>
  <c r="F298" i="6"/>
  <c r="H298" i="6" s="1"/>
  <c r="F299" i="6"/>
  <c r="H299" i="6" s="1"/>
  <c r="F300" i="6"/>
  <c r="H300" i="6" s="1"/>
  <c r="F301" i="6"/>
  <c r="H301" i="6" s="1"/>
  <c r="F302" i="6"/>
  <c r="H302" i="6" s="1"/>
  <c r="F303" i="6"/>
  <c r="H303" i="6" s="1"/>
  <c r="F304" i="6"/>
  <c r="H304" i="6" s="1"/>
  <c r="F305" i="6"/>
  <c r="H305" i="6" s="1"/>
  <c r="F306" i="6"/>
  <c r="H306" i="6" s="1"/>
  <c r="F307" i="6"/>
  <c r="H307" i="6" s="1"/>
  <c r="F308" i="6"/>
  <c r="H308" i="6" s="1"/>
  <c r="F309" i="6"/>
  <c r="H309" i="6" s="1"/>
  <c r="F310" i="6"/>
  <c r="H310" i="6" s="1"/>
  <c r="F311" i="6"/>
  <c r="H311" i="6" s="1"/>
  <c r="F312" i="6"/>
  <c r="H312" i="6" s="1"/>
  <c r="F313" i="6"/>
  <c r="H313" i="6" s="1"/>
  <c r="F314" i="6"/>
  <c r="H314" i="6" s="1"/>
  <c r="F315" i="6"/>
  <c r="H315" i="6" s="1"/>
  <c r="F316" i="6"/>
  <c r="H316" i="6" s="1"/>
  <c r="F317" i="6"/>
  <c r="H317" i="6" s="1"/>
  <c r="F318" i="6"/>
  <c r="H318" i="6" s="1"/>
  <c r="F319" i="6"/>
  <c r="H319" i="6" s="1"/>
  <c r="F320" i="6"/>
  <c r="H320" i="6" s="1"/>
  <c r="F321" i="6"/>
  <c r="H321" i="6" s="1"/>
  <c r="F322" i="6"/>
  <c r="H322" i="6" s="1"/>
  <c r="F323" i="6"/>
  <c r="H323" i="6" s="1"/>
  <c r="F324" i="6"/>
  <c r="H324" i="6" s="1"/>
  <c r="F325" i="6"/>
  <c r="H325" i="6" s="1"/>
  <c r="F326" i="6"/>
  <c r="H326" i="6" s="1"/>
  <c r="F327" i="6"/>
  <c r="H327" i="6" s="1"/>
  <c r="F328" i="6"/>
  <c r="H328" i="6" s="1"/>
  <c r="F329" i="6"/>
  <c r="H329" i="6" s="1"/>
  <c r="F330" i="6"/>
  <c r="H330" i="6" s="1"/>
  <c r="F331" i="6"/>
  <c r="H331" i="6" s="1"/>
  <c r="F332" i="6"/>
  <c r="H332" i="6" s="1"/>
  <c r="F333" i="6"/>
  <c r="H333" i="6" s="1"/>
  <c r="F334" i="6"/>
  <c r="H334" i="6" s="1"/>
  <c r="F335" i="6"/>
  <c r="H335" i="6" s="1"/>
  <c r="F336" i="6"/>
  <c r="H336" i="6" s="1"/>
  <c r="F337" i="6"/>
  <c r="H337" i="6" s="1"/>
  <c r="F338" i="6"/>
  <c r="H338" i="6" s="1"/>
  <c r="F339" i="6"/>
  <c r="H339" i="6" s="1"/>
  <c r="F340" i="6"/>
  <c r="H340" i="6" s="1"/>
  <c r="F341" i="6"/>
  <c r="H341" i="6" s="1"/>
  <c r="F342" i="6"/>
  <c r="H342" i="6" s="1"/>
  <c r="F343" i="6"/>
  <c r="H343" i="6" s="1"/>
  <c r="F344" i="6"/>
  <c r="H344" i="6" s="1"/>
  <c r="F345" i="6"/>
  <c r="H345" i="6" s="1"/>
  <c r="F346" i="6"/>
  <c r="H346" i="6" s="1"/>
  <c r="F347" i="6"/>
  <c r="H347" i="6" s="1"/>
  <c r="F348" i="6"/>
  <c r="H348" i="6" s="1"/>
  <c r="F349" i="6"/>
  <c r="H349" i="6" s="1"/>
  <c r="F350" i="6"/>
  <c r="H350" i="6" s="1"/>
  <c r="F351" i="6"/>
  <c r="H351" i="6" s="1"/>
  <c r="F352" i="6"/>
  <c r="H352" i="6" s="1"/>
  <c r="F353" i="6"/>
  <c r="F354" i="6"/>
  <c r="H354" i="6" s="1"/>
  <c r="F355" i="6"/>
  <c r="H355" i="6" s="1"/>
  <c r="F356" i="6"/>
  <c r="H356" i="6" s="1"/>
  <c r="F357" i="6"/>
  <c r="H357" i="6" s="1"/>
  <c r="F358" i="6"/>
  <c r="H358" i="6" s="1"/>
  <c r="F359" i="6"/>
  <c r="H359" i="6" s="1"/>
  <c r="F360" i="6"/>
  <c r="F361" i="6"/>
  <c r="H361" i="6" s="1"/>
  <c r="F362" i="6"/>
  <c r="H362" i="6" s="1"/>
  <c r="F363" i="6"/>
  <c r="H363" i="6" s="1"/>
  <c r="F364" i="6"/>
  <c r="H364" i="6" s="1"/>
  <c r="F365" i="6"/>
  <c r="H365" i="6" s="1"/>
  <c r="F366" i="6"/>
  <c r="H366" i="6" s="1"/>
  <c r="F367" i="6"/>
  <c r="H367" i="6" s="1"/>
  <c r="F368" i="6"/>
  <c r="H368" i="6" s="1"/>
  <c r="F369" i="6"/>
  <c r="H369" i="6" s="1"/>
  <c r="F370" i="6"/>
  <c r="H370" i="6" s="1"/>
  <c r="F371" i="6"/>
  <c r="H371" i="6" s="1"/>
  <c r="F372" i="6"/>
  <c r="H372" i="6" s="1"/>
  <c r="F373" i="6"/>
  <c r="H373" i="6" s="1"/>
  <c r="F374" i="6"/>
  <c r="H374" i="6" s="1"/>
  <c r="F375" i="6"/>
  <c r="H375" i="6" s="1"/>
  <c r="F376" i="6"/>
  <c r="H376" i="6" s="1"/>
  <c r="F377" i="6"/>
  <c r="H377" i="6" s="1"/>
  <c r="F378" i="6"/>
  <c r="H378" i="6" s="1"/>
  <c r="F379" i="6"/>
  <c r="H379" i="6" s="1"/>
  <c r="F380" i="6"/>
  <c r="H380" i="6" s="1"/>
  <c r="F381" i="6"/>
  <c r="H381" i="6" s="1"/>
  <c r="F382" i="6"/>
  <c r="H382" i="6" s="1"/>
  <c r="F383" i="6"/>
  <c r="H383" i="6" s="1"/>
  <c r="F384" i="6"/>
  <c r="H384" i="6" s="1"/>
  <c r="F385" i="6"/>
  <c r="H385" i="6" s="1"/>
  <c r="F386" i="6"/>
  <c r="H386" i="6" s="1"/>
  <c r="F387" i="6"/>
  <c r="H387" i="6" s="1"/>
  <c r="F388" i="6"/>
  <c r="H388" i="6" s="1"/>
  <c r="F389" i="6"/>
  <c r="H389" i="6" s="1"/>
  <c r="F390" i="6"/>
  <c r="H390" i="6" s="1"/>
  <c r="F391" i="6"/>
  <c r="H391" i="6" s="1"/>
  <c r="F392" i="6"/>
  <c r="H392" i="6" s="1"/>
  <c r="F393" i="6"/>
  <c r="H393" i="6" s="1"/>
  <c r="F394" i="6"/>
  <c r="H394" i="6" s="1"/>
  <c r="F395" i="6"/>
  <c r="H395" i="6" s="1"/>
  <c r="F396" i="6"/>
  <c r="H396" i="6" s="1"/>
  <c r="F397" i="6"/>
  <c r="H397" i="6" s="1"/>
  <c r="F398" i="6"/>
  <c r="H398" i="6" s="1"/>
  <c r="F399" i="6"/>
  <c r="H399" i="6" s="1"/>
  <c r="F400" i="6"/>
  <c r="H400" i="6" s="1"/>
  <c r="F401" i="6"/>
  <c r="H401" i="6" s="1"/>
  <c r="F402" i="6"/>
  <c r="H402" i="6" s="1"/>
  <c r="F403" i="6"/>
  <c r="H403" i="6" s="1"/>
  <c r="F404" i="6"/>
  <c r="H404" i="6" s="1"/>
  <c r="F405" i="6"/>
  <c r="H405" i="6" s="1"/>
  <c r="F406" i="6"/>
  <c r="H406" i="6" s="1"/>
  <c r="F407" i="6"/>
  <c r="H407" i="6" s="1"/>
  <c r="F408" i="6"/>
  <c r="H408" i="6" s="1"/>
  <c r="F409" i="6"/>
  <c r="H409" i="6" s="1"/>
  <c r="F410" i="6"/>
  <c r="H410" i="6" s="1"/>
  <c r="F411" i="6"/>
  <c r="H411" i="6" s="1"/>
  <c r="F412" i="6"/>
  <c r="H412" i="6" s="1"/>
  <c r="F413" i="6"/>
  <c r="H413" i="6" s="1"/>
  <c r="F414" i="6"/>
  <c r="H414" i="6" s="1"/>
  <c r="F415" i="6"/>
  <c r="H415" i="6" s="1"/>
  <c r="F416" i="6"/>
  <c r="H416" i="6" s="1"/>
  <c r="F417" i="6"/>
  <c r="H417" i="6" s="1"/>
  <c r="F418" i="6"/>
  <c r="H418" i="6" s="1"/>
  <c r="F419" i="6"/>
  <c r="H419" i="6" s="1"/>
  <c r="F420" i="6"/>
  <c r="F421" i="6"/>
  <c r="H421" i="6" s="1"/>
  <c r="F422" i="6"/>
  <c r="H422" i="6" s="1"/>
  <c r="F423" i="6"/>
  <c r="H423" i="6" s="1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558" i="6"/>
  <c r="I558" i="6" s="1"/>
  <c r="H559" i="6"/>
  <c r="I559" i="6" s="1"/>
  <c r="H560" i="6"/>
  <c r="I560" i="6" s="1"/>
  <c r="H561" i="6"/>
  <c r="I561" i="6" s="1"/>
  <c r="H562" i="6"/>
  <c r="I562" i="6" s="1"/>
  <c r="H563" i="6"/>
  <c r="I563" i="6" s="1"/>
  <c r="H564" i="6"/>
  <c r="I564" i="6" s="1"/>
  <c r="H565" i="6"/>
  <c r="I565" i="6" s="1"/>
  <c r="H566" i="6"/>
  <c r="I566" i="6" s="1"/>
  <c r="H568" i="6"/>
  <c r="I568" i="6" s="1"/>
  <c r="H573" i="6"/>
  <c r="I573" i="6" s="1"/>
  <c r="H574" i="6"/>
  <c r="I574" i="6" s="1"/>
  <c r="H575" i="6"/>
  <c r="I575" i="6" s="1"/>
  <c r="H576" i="6"/>
  <c r="I576" i="6" s="1"/>
  <c r="H577" i="6"/>
  <c r="I577" i="6" s="1"/>
  <c r="H578" i="6"/>
  <c r="I578" i="6" s="1"/>
  <c r="H579" i="6"/>
  <c r="I579" i="6" s="1"/>
  <c r="H580" i="6"/>
  <c r="I580" i="6" s="1"/>
  <c r="H581" i="6"/>
  <c r="I581" i="6" s="1"/>
  <c r="H582" i="6"/>
  <c r="I582" i="6" s="1"/>
  <c r="H583" i="6"/>
  <c r="I583" i="6" s="1"/>
  <c r="H584" i="6"/>
  <c r="I584" i="6" s="1"/>
  <c r="H585" i="6"/>
  <c r="I585" i="6" s="1"/>
  <c r="H586" i="6"/>
  <c r="I586" i="6" s="1"/>
  <c r="H587" i="6"/>
  <c r="I587" i="6" s="1"/>
  <c r="H588" i="6"/>
  <c r="I588" i="6" s="1"/>
  <c r="H589" i="6"/>
  <c r="I589" i="6" s="1"/>
  <c r="H590" i="6"/>
  <c r="I590" i="6" s="1"/>
  <c r="H591" i="6"/>
  <c r="I591" i="6" s="1"/>
  <c r="H592" i="6"/>
  <c r="I592" i="6" s="1"/>
  <c r="H593" i="6"/>
  <c r="I593" i="6" s="1"/>
  <c r="H594" i="6"/>
  <c r="I594" i="6" s="1"/>
  <c r="H595" i="6"/>
  <c r="I595" i="6" s="1"/>
  <c r="H596" i="6"/>
  <c r="I596" i="6" s="1"/>
  <c r="H597" i="6"/>
  <c r="I597" i="6" s="1"/>
  <c r="H598" i="6"/>
  <c r="I598" i="6" s="1"/>
  <c r="H599" i="6"/>
  <c r="I599" i="6" s="1"/>
  <c r="H600" i="6"/>
  <c r="I600" i="6" s="1"/>
  <c r="H601" i="6"/>
  <c r="I601" i="6" s="1"/>
  <c r="H602" i="6"/>
  <c r="I602" i="6" s="1"/>
  <c r="H603" i="6"/>
  <c r="I603" i="6" s="1"/>
  <c r="H604" i="6"/>
  <c r="I604" i="6" s="1"/>
  <c r="H605" i="6"/>
  <c r="I605" i="6" s="1"/>
  <c r="H606" i="6"/>
  <c r="I606" i="6" s="1"/>
  <c r="H607" i="6"/>
  <c r="I607" i="6" s="1"/>
  <c r="H608" i="6"/>
  <c r="I608" i="6" s="1"/>
  <c r="H609" i="6"/>
  <c r="I609" i="6" s="1"/>
  <c r="H610" i="6"/>
  <c r="I610" i="6" s="1"/>
  <c r="H611" i="6"/>
  <c r="I611" i="6" s="1"/>
  <c r="H612" i="6"/>
  <c r="I612" i="6" s="1"/>
  <c r="H613" i="6"/>
  <c r="I613" i="6" s="1"/>
  <c r="H614" i="6"/>
  <c r="I614" i="6" s="1"/>
  <c r="H615" i="6"/>
  <c r="I615" i="6" s="1"/>
  <c r="H616" i="6"/>
  <c r="I616" i="6" s="1"/>
  <c r="H617" i="6"/>
  <c r="I617" i="6" s="1"/>
  <c r="H618" i="6"/>
  <c r="I618" i="6" s="1"/>
  <c r="H619" i="6"/>
  <c r="I619" i="6" s="1"/>
  <c r="H858" i="6"/>
  <c r="I858" i="6" s="1"/>
  <c r="H859" i="6"/>
  <c r="I859" i="6" s="1"/>
  <c r="H860" i="6"/>
  <c r="I860" i="6" s="1"/>
  <c r="H861" i="6"/>
  <c r="I861" i="6" s="1"/>
  <c r="H862" i="6"/>
  <c r="I862" i="6" s="1"/>
  <c r="H863" i="6"/>
  <c r="I863" i="6" s="1"/>
  <c r="H864" i="6"/>
  <c r="I864" i="6" s="1"/>
  <c r="H865" i="6"/>
  <c r="I865" i="6" s="1"/>
  <c r="H866" i="6"/>
  <c r="I866" i="6" s="1"/>
  <c r="H867" i="6"/>
  <c r="I867" i="6" s="1"/>
  <c r="H868" i="6"/>
  <c r="I868" i="6" s="1"/>
  <c r="H869" i="6"/>
  <c r="I869" i="6" s="1"/>
  <c r="H870" i="6"/>
  <c r="I870" i="6" s="1"/>
  <c r="H871" i="6"/>
  <c r="I871" i="6" s="1"/>
  <c r="H872" i="6"/>
  <c r="I872" i="6" s="1"/>
  <c r="H873" i="6"/>
  <c r="I873" i="6" s="1"/>
  <c r="H874" i="6"/>
  <c r="I874" i="6" s="1"/>
  <c r="H875" i="6"/>
  <c r="I875" i="6" s="1"/>
  <c r="H876" i="6"/>
  <c r="I876" i="6" s="1"/>
  <c r="H877" i="6"/>
  <c r="I877" i="6" s="1"/>
  <c r="H878" i="6"/>
  <c r="I878" i="6" s="1"/>
  <c r="H879" i="6"/>
  <c r="I879" i="6" s="1"/>
  <c r="H880" i="6"/>
  <c r="I880" i="6" s="1"/>
  <c r="H881" i="6"/>
  <c r="I881" i="6" s="1"/>
  <c r="H882" i="6"/>
  <c r="I882" i="6" s="1"/>
  <c r="H883" i="6"/>
  <c r="I883" i="6" s="1"/>
  <c r="H884" i="6"/>
  <c r="I884" i="6" s="1"/>
  <c r="F885" i="6"/>
  <c r="H885" i="6" s="1"/>
  <c r="I885" i="6" s="1"/>
  <c r="F886" i="6"/>
  <c r="H886" i="6" s="1"/>
  <c r="I886" i="6" s="1"/>
  <c r="F887" i="6"/>
  <c r="H887" i="6" s="1"/>
  <c r="I887" i="6" s="1"/>
  <c r="F888" i="6"/>
  <c r="H888" i="6" s="1"/>
  <c r="I888" i="6" s="1"/>
  <c r="F889" i="6"/>
  <c r="H889" i="6" s="1"/>
  <c r="I889" i="6" s="1"/>
  <c r="F890" i="6"/>
  <c r="H890" i="6" s="1"/>
  <c r="I890" i="6" s="1"/>
  <c r="F891" i="6"/>
  <c r="H891" i="6" s="1"/>
  <c r="I891" i="6" s="1"/>
  <c r="F892" i="6"/>
  <c r="H892" i="6" s="1"/>
  <c r="I892" i="6" s="1"/>
  <c r="F893" i="6"/>
  <c r="H893" i="6" s="1"/>
  <c r="I893" i="6" s="1"/>
  <c r="F894" i="6"/>
  <c r="H894" i="6" s="1"/>
  <c r="I894" i="6" s="1"/>
  <c r="F895" i="6"/>
  <c r="H895" i="6" s="1"/>
  <c r="I895" i="6" s="1"/>
  <c r="F896" i="6"/>
  <c r="H896" i="6" s="1"/>
  <c r="I896" i="6" s="1"/>
  <c r="F897" i="6"/>
  <c r="H897" i="6" s="1"/>
  <c r="I897" i="6" s="1"/>
  <c r="F898" i="6"/>
  <c r="H898" i="6" s="1"/>
  <c r="I898" i="6" s="1"/>
  <c r="F899" i="6"/>
  <c r="H899" i="6" s="1"/>
  <c r="I899" i="6" s="1"/>
  <c r="F900" i="6"/>
  <c r="H900" i="6" s="1"/>
  <c r="I900" i="6" s="1"/>
  <c r="F901" i="6"/>
  <c r="H901" i="6" s="1"/>
  <c r="I901" i="6" s="1"/>
  <c r="F902" i="6"/>
  <c r="H902" i="6" s="1"/>
  <c r="I902" i="6" s="1"/>
  <c r="F903" i="6"/>
  <c r="H903" i="6" s="1"/>
  <c r="I903" i="6" s="1"/>
  <c r="F904" i="6"/>
  <c r="H904" i="6" s="1"/>
  <c r="I904" i="6" s="1"/>
  <c r="F905" i="6"/>
  <c r="H905" i="6" s="1"/>
  <c r="I905" i="6" s="1"/>
  <c r="F906" i="6"/>
  <c r="H906" i="6" s="1"/>
  <c r="I906" i="6" s="1"/>
  <c r="F907" i="6"/>
  <c r="H907" i="6" s="1"/>
  <c r="I907" i="6" s="1"/>
  <c r="F908" i="6"/>
  <c r="H908" i="6" s="1"/>
  <c r="I908" i="6" s="1"/>
  <c r="F909" i="6"/>
  <c r="H909" i="6" s="1"/>
  <c r="I909" i="6" s="1"/>
  <c r="F910" i="6"/>
  <c r="H910" i="6" s="1"/>
  <c r="I910" i="6" s="1"/>
  <c r="F911" i="6"/>
  <c r="H911" i="6" s="1"/>
  <c r="I911" i="6" s="1"/>
  <c r="F912" i="6"/>
  <c r="H912" i="6" s="1"/>
  <c r="I912" i="6" s="1"/>
  <c r="F913" i="6"/>
  <c r="H913" i="6" s="1"/>
  <c r="I913" i="6" s="1"/>
  <c r="F914" i="6"/>
  <c r="H914" i="6" s="1"/>
  <c r="I914" i="6" s="1"/>
  <c r="F915" i="6"/>
  <c r="H915" i="6" s="1"/>
  <c r="I915" i="6" s="1"/>
  <c r="F916" i="6"/>
  <c r="H916" i="6" s="1"/>
  <c r="I916" i="6" s="1"/>
  <c r="F917" i="6"/>
  <c r="H917" i="6" s="1"/>
  <c r="I917" i="6" s="1"/>
  <c r="F918" i="6"/>
  <c r="F919" i="6"/>
  <c r="H919" i="6" s="1"/>
  <c r="I919" i="6" s="1"/>
  <c r="F920" i="6"/>
  <c r="H920" i="6" s="1"/>
  <c r="I920" i="6" s="1"/>
  <c r="F921" i="6"/>
  <c r="H921" i="6" s="1"/>
  <c r="I921" i="6" s="1"/>
  <c r="F922" i="6"/>
  <c r="H922" i="6" s="1"/>
  <c r="I922" i="6" s="1"/>
  <c r="F923" i="6"/>
  <c r="H923" i="6" s="1"/>
  <c r="I923" i="6" s="1"/>
  <c r="F924" i="6"/>
  <c r="H924" i="6" s="1"/>
  <c r="I924" i="6" s="1"/>
  <c r="F925" i="6"/>
  <c r="H925" i="6" s="1"/>
  <c r="I925" i="6" s="1"/>
  <c r="F926" i="6"/>
  <c r="H926" i="6" s="1"/>
  <c r="I926" i="6" s="1"/>
  <c r="F927" i="6"/>
  <c r="H927" i="6" s="1"/>
  <c r="I927" i="6" s="1"/>
  <c r="F928" i="6"/>
  <c r="H928" i="6" s="1"/>
  <c r="I928" i="6" s="1"/>
  <c r="F929" i="6"/>
  <c r="H929" i="6" s="1"/>
  <c r="I929" i="6" s="1"/>
  <c r="F930" i="6"/>
  <c r="H930" i="6" s="1"/>
  <c r="I930" i="6" s="1"/>
  <c r="F931" i="6"/>
  <c r="H931" i="6" s="1"/>
  <c r="I931" i="6" s="1"/>
  <c r="F932" i="6"/>
  <c r="H932" i="6" s="1"/>
  <c r="I932" i="6" s="1"/>
  <c r="F933" i="6"/>
  <c r="H933" i="6" s="1"/>
  <c r="I933" i="6" s="1"/>
  <c r="F934" i="6"/>
  <c r="H934" i="6" s="1"/>
  <c r="I934" i="6" s="1"/>
  <c r="F935" i="6"/>
  <c r="H935" i="6" s="1"/>
  <c r="I935" i="6" s="1"/>
  <c r="F936" i="6"/>
  <c r="H936" i="6" s="1"/>
  <c r="I936" i="6" s="1"/>
  <c r="F937" i="6"/>
  <c r="H937" i="6" s="1"/>
  <c r="I937" i="6" s="1"/>
  <c r="F938" i="6"/>
  <c r="H938" i="6" s="1"/>
  <c r="I938" i="6" s="1"/>
  <c r="F939" i="6"/>
  <c r="H939" i="6" s="1"/>
  <c r="I939" i="6" s="1"/>
  <c r="F940" i="6"/>
  <c r="H940" i="6" s="1"/>
  <c r="I940" i="6" s="1"/>
  <c r="F941" i="6"/>
  <c r="H941" i="6" s="1"/>
  <c r="I941" i="6" s="1"/>
  <c r="F942" i="6"/>
  <c r="H942" i="6" s="1"/>
  <c r="I942" i="6" s="1"/>
  <c r="F943" i="6"/>
  <c r="H943" i="6" s="1"/>
  <c r="I943" i="6" s="1"/>
  <c r="F944" i="6"/>
  <c r="H944" i="6" s="1"/>
  <c r="I944" i="6" s="1"/>
  <c r="F945" i="6"/>
  <c r="H945" i="6" s="1"/>
  <c r="I945" i="6" s="1"/>
  <c r="F946" i="6"/>
  <c r="H946" i="6" s="1"/>
  <c r="I946" i="6" s="1"/>
  <c r="F947" i="6"/>
  <c r="H947" i="6" s="1"/>
  <c r="I947" i="6" s="1"/>
  <c r="F948" i="6"/>
  <c r="H948" i="6" s="1"/>
  <c r="I948" i="6" s="1"/>
  <c r="F949" i="6"/>
  <c r="H949" i="6" s="1"/>
  <c r="I949" i="6" s="1"/>
  <c r="F950" i="6"/>
  <c r="H950" i="6" s="1"/>
  <c r="I950" i="6" s="1"/>
  <c r="F951" i="6"/>
  <c r="H951" i="6" s="1"/>
  <c r="I951" i="6" s="1"/>
  <c r="F952" i="6"/>
  <c r="H952" i="6" s="1"/>
  <c r="I952" i="6" s="1"/>
  <c r="F953" i="6"/>
  <c r="H953" i="6" s="1"/>
  <c r="I953" i="6" s="1"/>
  <c r="F954" i="6"/>
  <c r="H954" i="6" s="1"/>
  <c r="I954" i="6" s="1"/>
  <c r="F955" i="6"/>
  <c r="H955" i="6" s="1"/>
  <c r="I955" i="6" s="1"/>
  <c r="F956" i="6"/>
  <c r="H956" i="6" s="1"/>
  <c r="I956" i="6" s="1"/>
  <c r="F957" i="6"/>
  <c r="H957" i="6" s="1"/>
  <c r="I957" i="6" s="1"/>
  <c r="F958" i="6"/>
  <c r="H958" i="6" s="1"/>
  <c r="I958" i="6" s="1"/>
  <c r="F959" i="6"/>
  <c r="H959" i="6" s="1"/>
  <c r="I959" i="6" s="1"/>
  <c r="F960" i="6"/>
  <c r="H960" i="6" s="1"/>
  <c r="I960" i="6" s="1"/>
  <c r="F961" i="6"/>
  <c r="H961" i="6" s="1"/>
  <c r="I961" i="6" s="1"/>
  <c r="F962" i="6"/>
  <c r="H962" i="6" s="1"/>
  <c r="I962" i="6" s="1"/>
  <c r="F963" i="6"/>
  <c r="H963" i="6" s="1"/>
  <c r="I963" i="6" s="1"/>
  <c r="F964" i="6"/>
  <c r="H964" i="6" s="1"/>
  <c r="I964" i="6" s="1"/>
  <c r="F965" i="6"/>
  <c r="H965" i="6" s="1"/>
  <c r="I965" i="6" s="1"/>
  <c r="F966" i="6"/>
  <c r="H966" i="6" s="1"/>
  <c r="I966" i="6" s="1"/>
  <c r="F967" i="6"/>
  <c r="H967" i="6" s="1"/>
  <c r="I967" i="6" s="1"/>
  <c r="F968" i="6"/>
  <c r="H968" i="6" s="1"/>
  <c r="I968" i="6" s="1"/>
  <c r="F969" i="6"/>
  <c r="H969" i="6" s="1"/>
  <c r="I969" i="6" s="1"/>
  <c r="F970" i="6"/>
  <c r="H970" i="6" s="1"/>
  <c r="I970" i="6" s="1"/>
  <c r="F971" i="6"/>
  <c r="H971" i="6" s="1"/>
  <c r="I971" i="6" s="1"/>
  <c r="F972" i="6"/>
  <c r="H972" i="6" s="1"/>
  <c r="I972" i="6" s="1"/>
  <c r="F973" i="6"/>
  <c r="H973" i="6" s="1"/>
  <c r="I973" i="6" s="1"/>
  <c r="F974" i="6"/>
  <c r="H974" i="6" s="1"/>
  <c r="I974" i="6" s="1"/>
  <c r="F975" i="6"/>
  <c r="H975" i="6" s="1"/>
  <c r="I975" i="6" s="1"/>
  <c r="F976" i="6"/>
  <c r="H976" i="6" s="1"/>
  <c r="I976" i="6" s="1"/>
  <c r="F977" i="6"/>
  <c r="H977" i="6" s="1"/>
  <c r="I977" i="6" s="1"/>
  <c r="F978" i="6"/>
  <c r="H978" i="6" s="1"/>
  <c r="I978" i="6" s="1"/>
  <c r="F979" i="6"/>
  <c r="H979" i="6" s="1"/>
  <c r="I979" i="6" s="1"/>
  <c r="F980" i="6"/>
  <c r="H980" i="6" s="1"/>
  <c r="I980" i="6" s="1"/>
  <c r="F981" i="6"/>
  <c r="H981" i="6" s="1"/>
  <c r="I981" i="6" s="1"/>
  <c r="F982" i="6"/>
  <c r="H982" i="6" s="1"/>
  <c r="I982" i="6" s="1"/>
  <c r="F983" i="6"/>
  <c r="H983" i="6" s="1"/>
  <c r="I983" i="6" s="1"/>
  <c r="F984" i="6"/>
  <c r="H984" i="6" s="1"/>
  <c r="I984" i="6" s="1"/>
  <c r="F985" i="6"/>
  <c r="H985" i="6" s="1"/>
  <c r="I985" i="6" s="1"/>
  <c r="F986" i="6"/>
  <c r="H986" i="6" s="1"/>
  <c r="I986" i="6" s="1"/>
  <c r="F987" i="6"/>
  <c r="H987" i="6" s="1"/>
  <c r="I987" i="6" s="1"/>
  <c r="F988" i="6"/>
  <c r="H988" i="6" s="1"/>
  <c r="I988" i="6" s="1"/>
  <c r="F989" i="6"/>
  <c r="H989" i="6" s="1"/>
  <c r="I989" i="6" s="1"/>
  <c r="F990" i="6"/>
  <c r="H990" i="6" s="1"/>
  <c r="I990" i="6" s="1"/>
  <c r="F991" i="6"/>
  <c r="H991" i="6" s="1"/>
  <c r="I991" i="6" s="1"/>
  <c r="F992" i="6"/>
  <c r="H992" i="6" s="1"/>
  <c r="I992" i="6" s="1"/>
  <c r="F993" i="6"/>
  <c r="H993" i="6" s="1"/>
  <c r="I993" i="6" s="1"/>
  <c r="F994" i="6"/>
  <c r="H994" i="6" s="1"/>
  <c r="I994" i="6" s="1"/>
  <c r="F995" i="6"/>
  <c r="H995" i="6" s="1"/>
  <c r="I995" i="6" s="1"/>
  <c r="F996" i="6"/>
  <c r="H996" i="6" s="1"/>
  <c r="I996" i="6" s="1"/>
  <c r="F997" i="6"/>
  <c r="H997" i="6" s="1"/>
  <c r="I997" i="6" s="1"/>
  <c r="F998" i="6"/>
  <c r="F999" i="6"/>
  <c r="H999" i="6" s="1"/>
  <c r="I999" i="6" s="1"/>
  <c r="F1000" i="6"/>
  <c r="H1000" i="6" s="1"/>
  <c r="I1000" i="6" s="1"/>
  <c r="F1001" i="6"/>
  <c r="H1001" i="6" s="1"/>
  <c r="I1001" i="6" s="1"/>
  <c r="F1002" i="6"/>
  <c r="H1002" i="6" s="1"/>
  <c r="I1002" i="6" s="1"/>
  <c r="F1003" i="6"/>
  <c r="H1003" i="6" s="1"/>
  <c r="I1003" i="6" s="1"/>
  <c r="F1004" i="6"/>
  <c r="H1004" i="6" s="1"/>
  <c r="I1004" i="6" s="1"/>
  <c r="F1005" i="6"/>
  <c r="H1005" i="6" s="1"/>
  <c r="I1005" i="6" s="1"/>
  <c r="F1006" i="6"/>
  <c r="H1006" i="6" s="1"/>
  <c r="I1006" i="6" s="1"/>
  <c r="F1007" i="6"/>
  <c r="H1007" i="6" s="1"/>
  <c r="I1007" i="6" s="1"/>
  <c r="F1008" i="6"/>
  <c r="H1008" i="6" s="1"/>
  <c r="I1008" i="6" s="1"/>
  <c r="F1009" i="6"/>
  <c r="H1009" i="6" s="1"/>
  <c r="I1009" i="6" s="1"/>
  <c r="F1010" i="6"/>
  <c r="H1010" i="6" s="1"/>
  <c r="I1010" i="6" s="1"/>
  <c r="F1011" i="6"/>
  <c r="H1011" i="6" s="1"/>
  <c r="I1011" i="6" s="1"/>
  <c r="F1012" i="6"/>
  <c r="H1012" i="6" s="1"/>
  <c r="I1012" i="6" s="1"/>
  <c r="F1013" i="6"/>
  <c r="H1013" i="6" s="1"/>
  <c r="I1013" i="6" s="1"/>
  <c r="F1014" i="6"/>
  <c r="H1014" i="6" s="1"/>
  <c r="I1014" i="6" s="1"/>
  <c r="F1015" i="6"/>
  <c r="H1015" i="6" s="1"/>
  <c r="I1015" i="6" s="1"/>
  <c r="F1016" i="6"/>
  <c r="H1016" i="6" s="1"/>
  <c r="I1016" i="6" s="1"/>
  <c r="F1017" i="6"/>
  <c r="H1017" i="6" s="1"/>
  <c r="I1017" i="6" s="1"/>
  <c r="F1018" i="6"/>
  <c r="H1018" i="6" s="1"/>
  <c r="I1018" i="6" s="1"/>
  <c r="F1019" i="6"/>
  <c r="H1019" i="6" s="1"/>
  <c r="I1019" i="6" s="1"/>
  <c r="F1020" i="6"/>
  <c r="H1020" i="6" s="1"/>
  <c r="I1020" i="6" s="1"/>
  <c r="F1021" i="6"/>
  <c r="H1021" i="6" s="1"/>
  <c r="I1021" i="6" s="1"/>
  <c r="F1022" i="6"/>
  <c r="H1022" i="6" s="1"/>
  <c r="I1022" i="6" s="1"/>
  <c r="F1023" i="6"/>
  <c r="H1023" i="6" s="1"/>
  <c r="I1023" i="6" s="1"/>
  <c r="F1024" i="6"/>
  <c r="H1024" i="6" s="1"/>
  <c r="I1024" i="6" s="1"/>
  <c r="F1025" i="6"/>
  <c r="H1025" i="6" s="1"/>
  <c r="I1025" i="6" s="1"/>
  <c r="F1026" i="6"/>
  <c r="H1026" i="6" s="1"/>
  <c r="I1026" i="6" s="1"/>
  <c r="F1027" i="6"/>
  <c r="H1027" i="6" s="1"/>
  <c r="I1027" i="6" s="1"/>
  <c r="F1028" i="6"/>
  <c r="H1028" i="6" s="1"/>
  <c r="I1028" i="6" s="1"/>
  <c r="F1029" i="6"/>
  <c r="H1029" i="6" s="1"/>
  <c r="I1029" i="6" s="1"/>
  <c r="F1030" i="6"/>
  <c r="H1030" i="6" s="1"/>
  <c r="I1030" i="6" s="1"/>
  <c r="F1031" i="6"/>
  <c r="H1031" i="6" s="1"/>
  <c r="I1031" i="6" s="1"/>
  <c r="F1032" i="6"/>
  <c r="H1032" i="6" s="1"/>
  <c r="I1032" i="6" s="1"/>
  <c r="F1033" i="6"/>
  <c r="H1033" i="6" s="1"/>
  <c r="I1033" i="6" s="1"/>
  <c r="F1034" i="6"/>
  <c r="H1034" i="6" s="1"/>
  <c r="I1034" i="6" s="1"/>
  <c r="F1035" i="6"/>
  <c r="H1035" i="6" s="1"/>
  <c r="I1035" i="6" s="1"/>
  <c r="F1036" i="6"/>
  <c r="H1036" i="6" s="1"/>
  <c r="I1036" i="6" s="1"/>
  <c r="F1037" i="6"/>
  <c r="H1037" i="6" s="1"/>
  <c r="I1037" i="6" s="1"/>
  <c r="F1038" i="6"/>
  <c r="H1038" i="6" s="1"/>
  <c r="I1038" i="6" s="1"/>
  <c r="F1039" i="6"/>
  <c r="H1039" i="6" s="1"/>
  <c r="I1039" i="6" s="1"/>
  <c r="F1040" i="6"/>
  <c r="H1040" i="6" s="1"/>
  <c r="I1040" i="6" s="1"/>
  <c r="F1041" i="6"/>
  <c r="H1041" i="6" s="1"/>
  <c r="I1041" i="6" s="1"/>
  <c r="F1042" i="6"/>
  <c r="H1042" i="6" s="1"/>
  <c r="I1042" i="6" s="1"/>
  <c r="F1043" i="6"/>
  <c r="H1043" i="6" s="1"/>
  <c r="I1043" i="6" s="1"/>
  <c r="F1044" i="6"/>
  <c r="H1044" i="6" s="1"/>
  <c r="I1044" i="6" s="1"/>
  <c r="F1045" i="6"/>
  <c r="H1045" i="6" s="1"/>
  <c r="I1045" i="6" s="1"/>
  <c r="F1046" i="6"/>
  <c r="H1046" i="6" s="1"/>
  <c r="I1046" i="6" s="1"/>
  <c r="F1047" i="6"/>
  <c r="H1047" i="6" s="1"/>
  <c r="I1047" i="6" s="1"/>
  <c r="F1048" i="6"/>
  <c r="H1048" i="6" s="1"/>
  <c r="I1048" i="6" s="1"/>
  <c r="F1049" i="6"/>
  <c r="H1049" i="6" s="1"/>
  <c r="I1049" i="6" s="1"/>
  <c r="F1050" i="6"/>
  <c r="H1050" i="6" s="1"/>
  <c r="I1050" i="6" s="1"/>
  <c r="F1051" i="6"/>
  <c r="H1051" i="6" s="1"/>
  <c r="I1051" i="6" s="1"/>
  <c r="F1052" i="6"/>
  <c r="H1052" i="6" s="1"/>
  <c r="I1052" i="6" s="1"/>
  <c r="F1053" i="6"/>
  <c r="H1053" i="6" s="1"/>
  <c r="I1053" i="6" s="1"/>
  <c r="F1054" i="6"/>
  <c r="H1054" i="6" s="1"/>
  <c r="I1054" i="6" s="1"/>
  <c r="F1055" i="6"/>
  <c r="H1055" i="6" s="1"/>
  <c r="I1055" i="6" s="1"/>
  <c r="F1056" i="6"/>
  <c r="H1056" i="6" s="1"/>
  <c r="I1056" i="6" s="1"/>
  <c r="F1057" i="6"/>
  <c r="H1057" i="6" s="1"/>
  <c r="I1057" i="6" s="1"/>
  <c r="F1058" i="6"/>
  <c r="H1058" i="6" s="1"/>
  <c r="I1058" i="6" s="1"/>
  <c r="F1059" i="6"/>
  <c r="H1059" i="6" s="1"/>
  <c r="I1059" i="6" s="1"/>
  <c r="F1060" i="6"/>
  <c r="H1060" i="6" s="1"/>
  <c r="I1060" i="6" s="1"/>
  <c r="F1061" i="6"/>
  <c r="H1061" i="6" s="1"/>
  <c r="I1061" i="6" s="1"/>
  <c r="F1062" i="6"/>
  <c r="H1062" i="6" s="1"/>
  <c r="I1062" i="6" s="1"/>
  <c r="F1063" i="6"/>
  <c r="H1063" i="6" s="1"/>
  <c r="I1063" i="6" s="1"/>
  <c r="F1064" i="6"/>
  <c r="H1064" i="6" s="1"/>
  <c r="I1064" i="6" s="1"/>
  <c r="F1065" i="6"/>
  <c r="H1065" i="6" s="1"/>
  <c r="I1065" i="6" s="1"/>
  <c r="F1066" i="6"/>
  <c r="H1066" i="6" s="1"/>
  <c r="I1066" i="6" s="1"/>
  <c r="F1067" i="6"/>
  <c r="H1067" i="6" s="1"/>
  <c r="I1067" i="6" s="1"/>
  <c r="F1068" i="6"/>
  <c r="H1068" i="6" s="1"/>
  <c r="I1068" i="6" s="1"/>
  <c r="F1069" i="6"/>
  <c r="H1069" i="6" s="1"/>
  <c r="I1069" i="6" s="1"/>
  <c r="F1070" i="6"/>
  <c r="H1070" i="6" s="1"/>
  <c r="I1070" i="6" s="1"/>
  <c r="F1071" i="6"/>
  <c r="H1071" i="6" s="1"/>
  <c r="I1071" i="6" s="1"/>
  <c r="F1072" i="6"/>
  <c r="H1072" i="6" s="1"/>
  <c r="I1072" i="6" s="1"/>
  <c r="F1073" i="6"/>
  <c r="H1073" i="6" s="1"/>
  <c r="I1073" i="6" s="1"/>
  <c r="F1074" i="6"/>
  <c r="H1074" i="6" s="1"/>
  <c r="I1074" i="6" s="1"/>
  <c r="F1075" i="6"/>
  <c r="H1075" i="6" s="1"/>
  <c r="I1075" i="6" s="1"/>
  <c r="F1076" i="6"/>
  <c r="H1076" i="6" s="1"/>
  <c r="I1076" i="6" s="1"/>
  <c r="F1077" i="6"/>
  <c r="H1077" i="6" s="1"/>
  <c r="I1077" i="6" s="1"/>
  <c r="F1078" i="6"/>
  <c r="H1078" i="6" s="1"/>
  <c r="I1078" i="6" s="1"/>
  <c r="F1079" i="6"/>
  <c r="H1079" i="6" s="1"/>
  <c r="I1079" i="6" s="1"/>
  <c r="F1080" i="6"/>
  <c r="H1080" i="6" s="1"/>
  <c r="I1080" i="6" s="1"/>
  <c r="F1081" i="6"/>
  <c r="H1081" i="6" s="1"/>
  <c r="I1081" i="6" s="1"/>
  <c r="F1082" i="6"/>
  <c r="H1082" i="6" s="1"/>
  <c r="I1082" i="6" s="1"/>
  <c r="F1083" i="6"/>
  <c r="H1083" i="6" s="1"/>
  <c r="I1083" i="6" s="1"/>
  <c r="F1084" i="6"/>
  <c r="H1084" i="6" s="1"/>
  <c r="I1084" i="6" s="1"/>
  <c r="F1085" i="6"/>
  <c r="H1085" i="6" s="1"/>
  <c r="I1085" i="6" s="1"/>
  <c r="F1086" i="6"/>
  <c r="H1086" i="6" s="1"/>
  <c r="I1086" i="6" s="1"/>
  <c r="F1087" i="6"/>
  <c r="H1087" i="6" s="1"/>
  <c r="I1087" i="6" s="1"/>
  <c r="F1088" i="6"/>
  <c r="H1088" i="6" s="1"/>
  <c r="I1088" i="6" s="1"/>
  <c r="F1089" i="6"/>
  <c r="H1089" i="6" s="1"/>
  <c r="I1089" i="6" s="1"/>
  <c r="F1090" i="6"/>
  <c r="H1090" i="6" s="1"/>
  <c r="I1090" i="6" s="1"/>
  <c r="F1091" i="6"/>
  <c r="H1091" i="6" s="1"/>
  <c r="I1091" i="6" s="1"/>
  <c r="F1092" i="6"/>
  <c r="H1092" i="6" s="1"/>
  <c r="I1092" i="6" s="1"/>
  <c r="F1093" i="6"/>
  <c r="H1093" i="6" s="1"/>
  <c r="I1093" i="6" s="1"/>
  <c r="F1094" i="6"/>
  <c r="H1094" i="6" s="1"/>
  <c r="I1094" i="6" s="1"/>
  <c r="F1095" i="6"/>
  <c r="H1095" i="6" s="1"/>
  <c r="I1095" i="6" s="1"/>
  <c r="F1096" i="6"/>
  <c r="H1096" i="6" s="1"/>
  <c r="I1096" i="6" s="1"/>
  <c r="F1097" i="6"/>
  <c r="H1097" i="6" s="1"/>
  <c r="I1097" i="6" s="1"/>
  <c r="F1098" i="6"/>
  <c r="H1098" i="6" s="1"/>
  <c r="I1098" i="6" s="1"/>
  <c r="F1099" i="6"/>
  <c r="H1099" i="6" s="1"/>
  <c r="I1099" i="6" s="1"/>
  <c r="F1100" i="6"/>
  <c r="H1100" i="6" s="1"/>
  <c r="I1100" i="6" s="1"/>
  <c r="F1101" i="6"/>
  <c r="H1101" i="6" s="1"/>
  <c r="I1101" i="6" s="1"/>
  <c r="F1102" i="6"/>
  <c r="H1102" i="6" s="1"/>
  <c r="I1102" i="6" s="1"/>
  <c r="F1103" i="6"/>
  <c r="H1103" i="6" s="1"/>
  <c r="I1103" i="6" s="1"/>
  <c r="F1104" i="6"/>
  <c r="H1104" i="6" s="1"/>
  <c r="I1104" i="6" s="1"/>
  <c r="F1105" i="6"/>
  <c r="H1105" i="6" s="1"/>
  <c r="I1105" i="6" s="1"/>
  <c r="F1106" i="6"/>
  <c r="H1106" i="6" s="1"/>
  <c r="I1106" i="6" s="1"/>
  <c r="F1107" i="6"/>
  <c r="H1107" i="6" s="1"/>
  <c r="I1107" i="6" s="1"/>
  <c r="F1108" i="6"/>
  <c r="H1108" i="6" s="1"/>
  <c r="I1108" i="6" s="1"/>
  <c r="F1109" i="6"/>
  <c r="H1109" i="6" s="1"/>
  <c r="I1109" i="6" s="1"/>
  <c r="F1110" i="6"/>
  <c r="H1110" i="6" s="1"/>
  <c r="I1110" i="6" s="1"/>
  <c r="F1111" i="6"/>
  <c r="H1111" i="6" s="1"/>
  <c r="I1111" i="6" s="1"/>
  <c r="F1112" i="6"/>
  <c r="H1112" i="6" s="1"/>
  <c r="I1112" i="6" s="1"/>
  <c r="F1113" i="6"/>
  <c r="H1113" i="6" s="1"/>
  <c r="I1113" i="6" s="1"/>
  <c r="F1114" i="6"/>
  <c r="F1115" i="6"/>
  <c r="H1115" i="6" s="1"/>
  <c r="I1115" i="6" s="1"/>
  <c r="F1116" i="6"/>
  <c r="H1116" i="6" s="1"/>
  <c r="I1116" i="6" s="1"/>
  <c r="F1117" i="6"/>
  <c r="H1117" i="6" s="1"/>
  <c r="I1117" i="6" s="1"/>
  <c r="F1118" i="6"/>
  <c r="F1119" i="6"/>
  <c r="H1119" i="6" s="1"/>
  <c r="I1119" i="6" s="1"/>
  <c r="F1120" i="6"/>
  <c r="H1120" i="6" s="1"/>
  <c r="I1120" i="6" s="1"/>
  <c r="F1121" i="6"/>
  <c r="H1121" i="6" s="1"/>
  <c r="I1121" i="6" s="1"/>
  <c r="H1123" i="6"/>
  <c r="I1123" i="6" s="1"/>
  <c r="H1124" i="6"/>
  <c r="I1124" i="6" s="1"/>
  <c r="H1126" i="6"/>
  <c r="I1126" i="6" s="1"/>
  <c r="H1128" i="6"/>
  <c r="I1128" i="6" s="1"/>
  <c r="H1129" i="6"/>
  <c r="I1129" i="6" s="1"/>
  <c r="H1130" i="6"/>
  <c r="I1130" i="6" s="1"/>
  <c r="H1133" i="6"/>
  <c r="I1133" i="6" s="1"/>
  <c r="H1135" i="6"/>
  <c r="I1135" i="6" s="1"/>
  <c r="F1136" i="6"/>
  <c r="H1136" i="6" s="1"/>
  <c r="I1136" i="6" s="1"/>
  <c r="F1137" i="6"/>
  <c r="F1138" i="6"/>
  <c r="H1138" i="6" s="1"/>
  <c r="I1138" i="6" s="1"/>
  <c r="F1139" i="6"/>
  <c r="H1139" i="6" s="1"/>
  <c r="I1139" i="6" s="1"/>
  <c r="F1140" i="6"/>
  <c r="H1140" i="6" s="1"/>
  <c r="I1140" i="6" s="1"/>
  <c r="F1141" i="6"/>
  <c r="H1141" i="6" s="1"/>
  <c r="I1141" i="6" s="1"/>
  <c r="F2" i="6"/>
  <c r="H2" i="6" s="1"/>
  <c r="H1114" i="6" l="1"/>
  <c r="I1114" i="6" s="1"/>
  <c r="E56" i="11"/>
  <c r="D35" i="15" s="1"/>
  <c r="H420" i="6"/>
  <c r="E12" i="11"/>
  <c r="H360" i="6"/>
  <c r="E11" i="11"/>
  <c r="D62" i="15" s="1"/>
  <c r="H140" i="6"/>
  <c r="E6" i="11"/>
  <c r="H136" i="6"/>
  <c r="E5" i="11"/>
  <c r="D72" i="15" s="1"/>
  <c r="H120" i="6"/>
  <c r="E4" i="11"/>
  <c r="D71" i="15" s="1"/>
  <c r="H648" i="6"/>
  <c r="I648" i="6" s="1"/>
  <c r="E34" i="11"/>
  <c r="D10" i="15" s="1"/>
  <c r="H1137" i="6"/>
  <c r="I1137" i="6" s="1"/>
  <c r="E60" i="11"/>
  <c r="D39" i="15" s="1"/>
  <c r="H211" i="6"/>
  <c r="E9" i="11"/>
  <c r="D56" i="15" s="1"/>
  <c r="H143" i="6"/>
  <c r="E7" i="11"/>
  <c r="D68" i="15" s="1"/>
  <c r="H853" i="6"/>
  <c r="I853" i="6" s="1"/>
  <c r="E40" i="11"/>
  <c r="D15" i="15" s="1"/>
  <c r="H1118" i="6"/>
  <c r="I1118" i="6" s="1"/>
  <c r="E58" i="11"/>
  <c r="D37" i="15" s="1"/>
  <c r="H998" i="6"/>
  <c r="I998" i="6" s="1"/>
  <c r="E55" i="11"/>
  <c r="D34" i="15" s="1"/>
  <c r="H206" i="6"/>
  <c r="E8" i="11"/>
  <c r="H822" i="6"/>
  <c r="I822" i="6" s="1"/>
  <c r="E35" i="11"/>
  <c r="D11" i="15" s="1"/>
  <c r="H826" i="6"/>
  <c r="I826" i="6" s="1"/>
  <c r="E36" i="11"/>
  <c r="D12" i="15" s="1"/>
  <c r="H854" i="6"/>
  <c r="I854" i="6" s="1"/>
  <c r="E41" i="11"/>
  <c r="D16" i="15" s="1"/>
  <c r="E15" i="15" s="1"/>
  <c r="H918" i="6"/>
  <c r="I918" i="6" s="1"/>
  <c r="E54" i="11"/>
  <c r="D33" i="15" s="1"/>
  <c r="H353" i="6"/>
  <c r="E10" i="11"/>
  <c r="H97" i="6"/>
  <c r="E3" i="11"/>
  <c r="D70" i="15" s="1"/>
  <c r="H852" i="6"/>
  <c r="I852" i="6" s="1"/>
  <c r="H804" i="6"/>
  <c r="I804" i="6" s="1"/>
  <c r="H808" i="6"/>
  <c r="I808" i="6" s="1"/>
  <c r="H844" i="6"/>
  <c r="I844" i="6" s="1"/>
  <c r="H834" i="6"/>
  <c r="I834" i="6" s="1"/>
  <c r="H646" i="6"/>
  <c r="I646" i="6" s="1"/>
  <c r="H622" i="6"/>
  <c r="I622" i="6" s="1"/>
  <c r="I436" i="6"/>
  <c r="D74" i="15" l="1"/>
  <c r="D61" i="15"/>
  <c r="D76" i="15"/>
  <c r="D63" i="15"/>
  <c r="D60" i="15"/>
  <c r="D73" i="15"/>
  <c r="D1297" i="6"/>
  <c r="E1297" i="6"/>
  <c r="G1297" i="6"/>
  <c r="E56" i="15" l="1"/>
  <c r="I3" i="6" l="1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F1297" i="6"/>
  <c r="E8" i="15" l="1"/>
  <c r="E9" i="15"/>
  <c r="C32" i="11"/>
  <c r="C33" i="11"/>
  <c r="C34" i="11"/>
  <c r="C35" i="11"/>
  <c r="C36" i="11"/>
  <c r="C37" i="11"/>
  <c r="C38" i="11"/>
  <c r="C39" i="11"/>
  <c r="C40" i="11"/>
  <c r="C41" i="11"/>
  <c r="C42" i="11"/>
  <c r="C43" i="11"/>
  <c r="C45" i="11"/>
  <c r="C46" i="11"/>
  <c r="C47" i="11"/>
  <c r="C48" i="11"/>
  <c r="C49" i="11"/>
  <c r="C50" i="11"/>
  <c r="C51" i="11"/>
  <c r="C31" i="11"/>
  <c r="J1141" i="6"/>
  <c r="E20" i="15" l="1"/>
  <c r="E26" i="14" s="1"/>
  <c r="E1311" i="6"/>
  <c r="E1314" i="6" s="1"/>
  <c r="D1311" i="6"/>
  <c r="D1314" i="6" s="1"/>
  <c r="E87" i="15"/>
  <c r="E92" i="15" l="1"/>
  <c r="E107" i="15" s="1"/>
  <c r="E113" i="15"/>
  <c r="E25" i="14"/>
  <c r="E10" i="15"/>
  <c r="E11" i="15"/>
  <c r="E12" i="15"/>
  <c r="E26" i="15"/>
  <c r="H49" i="15"/>
  <c r="F2" i="11"/>
  <c r="D135" i="15" s="1"/>
  <c r="D2" i="11"/>
  <c r="E2" i="11"/>
  <c r="D133" i="15" s="1"/>
  <c r="H1297" i="6"/>
  <c r="D134" i="15" l="1"/>
  <c r="E134" i="15"/>
  <c r="E68" i="15"/>
  <c r="G48" i="15"/>
  <c r="E69" i="15" l="1"/>
  <c r="G134" i="15"/>
  <c r="E57" i="15" l="1"/>
  <c r="E70" i="15"/>
  <c r="E79" i="15" s="1"/>
  <c r="E108" i="14"/>
  <c r="E55" i="15" l="1"/>
  <c r="E68" i="14" s="1"/>
  <c r="E110" i="15" l="1"/>
  <c r="E131" i="15" s="1"/>
  <c r="E74" i="14" l="1"/>
  <c r="E73" i="14"/>
  <c r="E70" i="14"/>
  <c r="E87" i="14"/>
  <c r="E86" i="14" l="1"/>
  <c r="E45" i="14"/>
  <c r="E36" i="15"/>
  <c r="E34" i="14" s="1"/>
  <c r="E37" i="15"/>
  <c r="E35" i="14" s="1"/>
  <c r="E23" i="14"/>
  <c r="E24" i="14"/>
  <c r="E69" i="14" l="1"/>
  <c r="E72" i="14"/>
  <c r="E40" i="15"/>
  <c r="E38" i="14" s="1"/>
  <c r="E41" i="15"/>
  <c r="E39" i="14" s="1"/>
  <c r="E42" i="15"/>
  <c r="E40" i="14" s="1"/>
  <c r="E43" i="15"/>
  <c r="E41" i="14" s="1"/>
  <c r="E44" i="15"/>
  <c r="E42" i="14" s="1"/>
  <c r="E45" i="15"/>
  <c r="E43" i="14" s="1"/>
  <c r="E46" i="15"/>
  <c r="E44" i="14" s="1"/>
  <c r="E19" i="14"/>
  <c r="E18" i="14"/>
  <c r="E75" i="14" l="1"/>
  <c r="E66" i="15"/>
  <c r="E81" i="15" s="1"/>
  <c r="I2" i="6" l="1"/>
  <c r="I1297" i="6" s="1"/>
  <c r="D7" i="15"/>
  <c r="E7" i="15" s="1"/>
  <c r="E28" i="15" s="1"/>
  <c r="D32" i="15"/>
  <c r="E32" i="15" s="1"/>
  <c r="E22" i="14"/>
  <c r="E21" i="14"/>
  <c r="E39" i="15"/>
  <c r="E37" i="14" s="1"/>
  <c r="E27" i="14"/>
  <c r="E35" i="15"/>
  <c r="E33" i="14" s="1"/>
  <c r="E20" i="14"/>
  <c r="E38" i="15"/>
  <c r="E36" i="14" s="1"/>
  <c r="F28" i="15" l="1"/>
  <c r="E80" i="14"/>
  <c r="E17" i="14"/>
  <c r="E33" i="15"/>
  <c r="E34" i="15"/>
  <c r="E32" i="14" s="1"/>
  <c r="E30" i="14"/>
  <c r="E85" i="14"/>
  <c r="D66" i="15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J1005" i="6"/>
  <c r="J1006" i="6"/>
  <c r="J1007" i="6"/>
  <c r="J1008" i="6"/>
  <c r="J1009" i="6"/>
  <c r="J1010" i="6"/>
  <c r="J1011" i="6"/>
  <c r="J1012" i="6"/>
  <c r="J1013" i="6"/>
  <c r="J1014" i="6"/>
  <c r="J1015" i="6"/>
  <c r="J1016" i="6"/>
  <c r="J1017" i="6"/>
  <c r="J1018" i="6"/>
  <c r="J1019" i="6"/>
  <c r="J1020" i="6"/>
  <c r="J1021" i="6"/>
  <c r="J1022" i="6"/>
  <c r="J1023" i="6"/>
  <c r="J1024" i="6"/>
  <c r="J1025" i="6"/>
  <c r="J1026" i="6"/>
  <c r="J1027" i="6"/>
  <c r="J1028" i="6"/>
  <c r="J1029" i="6"/>
  <c r="J1030" i="6"/>
  <c r="J1031" i="6"/>
  <c r="J1032" i="6"/>
  <c r="J1033" i="6"/>
  <c r="J1034" i="6"/>
  <c r="J1035" i="6"/>
  <c r="J1036" i="6"/>
  <c r="J1037" i="6"/>
  <c r="J1038" i="6"/>
  <c r="J1039" i="6"/>
  <c r="J1040" i="6"/>
  <c r="J1041" i="6"/>
  <c r="J1042" i="6"/>
  <c r="J1043" i="6"/>
  <c r="J1044" i="6"/>
  <c r="J1045" i="6"/>
  <c r="J1046" i="6"/>
  <c r="J1047" i="6"/>
  <c r="J1048" i="6"/>
  <c r="J1049" i="6"/>
  <c r="J1050" i="6"/>
  <c r="J1051" i="6"/>
  <c r="J1052" i="6"/>
  <c r="J1053" i="6"/>
  <c r="J1054" i="6"/>
  <c r="J1055" i="6"/>
  <c r="J1056" i="6"/>
  <c r="J1057" i="6"/>
  <c r="J1058" i="6"/>
  <c r="J1059" i="6"/>
  <c r="J1060" i="6"/>
  <c r="J1061" i="6"/>
  <c r="J1062" i="6"/>
  <c r="J1063" i="6"/>
  <c r="J1064" i="6"/>
  <c r="J1065" i="6"/>
  <c r="J1066" i="6"/>
  <c r="J1067" i="6"/>
  <c r="J1068" i="6"/>
  <c r="J1069" i="6"/>
  <c r="J1070" i="6"/>
  <c r="J1071" i="6"/>
  <c r="J1072" i="6"/>
  <c r="J1073" i="6"/>
  <c r="J1074" i="6"/>
  <c r="J1075" i="6"/>
  <c r="J1076" i="6"/>
  <c r="J1077" i="6"/>
  <c r="J1078" i="6"/>
  <c r="J1079" i="6"/>
  <c r="J1080" i="6"/>
  <c r="J1081" i="6"/>
  <c r="J1082" i="6"/>
  <c r="J1083" i="6"/>
  <c r="J1084" i="6"/>
  <c r="J1085" i="6"/>
  <c r="J1086" i="6"/>
  <c r="J1087" i="6"/>
  <c r="J1088" i="6"/>
  <c r="J1089" i="6"/>
  <c r="J1090" i="6"/>
  <c r="J1091" i="6"/>
  <c r="J1092" i="6"/>
  <c r="J1093" i="6"/>
  <c r="J1094" i="6"/>
  <c r="J1095" i="6"/>
  <c r="J1096" i="6"/>
  <c r="J1097" i="6"/>
  <c r="J1098" i="6"/>
  <c r="J1099" i="6"/>
  <c r="J1100" i="6"/>
  <c r="J1101" i="6"/>
  <c r="J1102" i="6"/>
  <c r="J1103" i="6"/>
  <c r="J1104" i="6"/>
  <c r="J1105" i="6"/>
  <c r="J1106" i="6"/>
  <c r="J1107" i="6"/>
  <c r="J1108" i="6"/>
  <c r="J1109" i="6"/>
  <c r="J1110" i="6"/>
  <c r="J1111" i="6"/>
  <c r="J1112" i="6"/>
  <c r="J1113" i="6"/>
  <c r="J1114" i="6"/>
  <c r="J1115" i="6"/>
  <c r="J1116" i="6"/>
  <c r="J1117" i="6"/>
  <c r="J1118" i="6"/>
  <c r="J1119" i="6"/>
  <c r="J1120" i="6"/>
  <c r="J1121" i="6"/>
  <c r="J1122" i="6"/>
  <c r="J1123" i="6"/>
  <c r="J1124" i="6"/>
  <c r="J1125" i="6"/>
  <c r="J1126" i="6"/>
  <c r="J1127" i="6"/>
  <c r="J1128" i="6"/>
  <c r="J1129" i="6"/>
  <c r="J1130" i="6"/>
  <c r="J1131" i="6"/>
  <c r="J1132" i="6"/>
  <c r="J1133" i="6"/>
  <c r="J1134" i="6"/>
  <c r="J1135" i="6"/>
  <c r="J1136" i="6"/>
  <c r="J1137" i="6"/>
  <c r="J1138" i="6"/>
  <c r="J1139" i="6"/>
  <c r="J1140" i="6"/>
  <c r="E48" i="15" l="1"/>
  <c r="H48" i="15" s="1"/>
  <c r="H50" i="15" s="1"/>
  <c r="E31" i="14"/>
  <c r="E47" i="14" s="1"/>
  <c r="D107" i="15"/>
  <c r="E49" i="15" l="1"/>
  <c r="E82" i="14"/>
  <c r="E88" i="14" s="1"/>
  <c r="E90" i="14" s="1"/>
  <c r="J1296" i="6"/>
  <c r="J1297" i="6"/>
  <c r="J2" i="6"/>
  <c r="E133" i="15" l="1"/>
  <c r="E135" i="15" s="1"/>
  <c r="G135" i="15" s="1"/>
  <c r="G133" i="15" l="1"/>
  <c r="E92" i="14"/>
  <c r="E115" i="14" s="1"/>
</calcChain>
</file>

<file path=xl/comments1.xml><?xml version="1.0" encoding="utf-8"?>
<comments xmlns="http://schemas.openxmlformats.org/spreadsheetml/2006/main">
  <authors>
    <author>gloria.bernal</author>
  </authors>
  <commentList>
    <comment ref="D92" authorId="0">
      <text>
        <r>
          <rPr>
            <b/>
            <sz val="9"/>
            <color indexed="81"/>
            <rFont val="Tahoma"/>
            <family val="2"/>
          </rPr>
          <t>gloria.bernal:</t>
        </r>
        <r>
          <rPr>
            <sz val="9"/>
            <color indexed="81"/>
            <rFont val="Tahoma"/>
            <family val="2"/>
          </rPr>
          <t xml:space="preserve">
En esta columna van los negativos o disminuciones en balanza de un mes a otro</t>
        </r>
      </text>
    </comment>
    <comment ref="D93" authorId="0">
      <text>
        <r>
          <rPr>
            <b/>
            <sz val="9"/>
            <color indexed="81"/>
            <rFont val="Tahoma"/>
            <family val="2"/>
          </rPr>
          <t>gloria.bernal:</t>
        </r>
        <r>
          <rPr>
            <sz val="9"/>
            <color indexed="81"/>
            <rFont val="Tahoma"/>
            <family val="2"/>
          </rPr>
          <t xml:space="preserve">
En esta columna van los negativos o disminuciones en balanza de un mes a otro</t>
        </r>
      </text>
    </comment>
    <comment ref="D94" authorId="0">
      <text>
        <r>
          <rPr>
            <b/>
            <sz val="9"/>
            <color indexed="81"/>
            <rFont val="Tahoma"/>
            <family val="2"/>
          </rPr>
          <t>gloria.bernal:</t>
        </r>
        <r>
          <rPr>
            <sz val="9"/>
            <color indexed="81"/>
            <rFont val="Tahoma"/>
            <family val="2"/>
          </rPr>
          <t xml:space="preserve">
En esta columna van los negativos o disminuciones en balanza de un mes a otro</t>
        </r>
      </text>
    </comment>
    <comment ref="D95" authorId="0">
      <text>
        <r>
          <rPr>
            <b/>
            <sz val="9"/>
            <color indexed="81"/>
            <rFont val="Tahoma"/>
            <family val="2"/>
          </rPr>
          <t>gloria.bernal:</t>
        </r>
        <r>
          <rPr>
            <sz val="9"/>
            <color indexed="81"/>
            <rFont val="Tahoma"/>
            <family val="2"/>
          </rPr>
          <t xml:space="preserve">
En esta columna van los negativos o disminuciones en balanza de un mes a otro</t>
        </r>
      </text>
    </comment>
    <comment ref="D96" authorId="0">
      <text>
        <r>
          <rPr>
            <b/>
            <sz val="9"/>
            <color indexed="81"/>
            <rFont val="Tahoma"/>
            <family val="2"/>
          </rPr>
          <t>gloria.bernal:</t>
        </r>
        <r>
          <rPr>
            <sz val="9"/>
            <color indexed="81"/>
            <rFont val="Tahoma"/>
            <family val="2"/>
          </rPr>
          <t xml:space="preserve">
En esta columna van los negativos o disminuciones en balanza de un mes a otro</t>
        </r>
      </text>
    </comment>
    <comment ref="D97" authorId="0">
      <text>
        <r>
          <rPr>
            <b/>
            <sz val="9"/>
            <color indexed="81"/>
            <rFont val="Tahoma"/>
            <family val="2"/>
          </rPr>
          <t>gloria.bernal:</t>
        </r>
        <r>
          <rPr>
            <sz val="9"/>
            <color indexed="81"/>
            <rFont val="Tahoma"/>
            <family val="2"/>
          </rPr>
          <t xml:space="preserve">
En esta columna van los negativos o disminuciones en balanza de un mes a otro</t>
        </r>
      </text>
    </comment>
    <comment ref="D98" authorId="0">
      <text>
        <r>
          <rPr>
            <b/>
            <sz val="9"/>
            <color indexed="81"/>
            <rFont val="Tahoma"/>
            <family val="2"/>
          </rPr>
          <t>gloria.bernal:</t>
        </r>
        <r>
          <rPr>
            <sz val="9"/>
            <color indexed="81"/>
            <rFont val="Tahoma"/>
            <family val="2"/>
          </rPr>
          <t xml:space="preserve">
En esta columna van los negativos o disminuciones en balanza de un mes a otro</t>
        </r>
      </text>
    </comment>
    <comment ref="D99" authorId="0">
      <text>
        <r>
          <rPr>
            <b/>
            <sz val="9"/>
            <color indexed="81"/>
            <rFont val="Tahoma"/>
            <family val="2"/>
          </rPr>
          <t>gloria.bernal:</t>
        </r>
        <r>
          <rPr>
            <sz val="9"/>
            <color indexed="81"/>
            <rFont val="Tahoma"/>
            <family val="2"/>
          </rPr>
          <t xml:space="preserve">
En esta columna van los negativos o disminuciones en balanza de un mes a otro</t>
        </r>
      </text>
    </comment>
    <comment ref="D100" authorId="0">
      <text>
        <r>
          <rPr>
            <b/>
            <sz val="9"/>
            <color indexed="81"/>
            <rFont val="Tahoma"/>
            <family val="2"/>
          </rPr>
          <t>gloria.bernal:</t>
        </r>
        <r>
          <rPr>
            <sz val="9"/>
            <color indexed="81"/>
            <rFont val="Tahoma"/>
            <family val="2"/>
          </rPr>
          <t xml:space="preserve">
En esta columna van los negativos o disminuciones en balanza de un mes a otro</t>
        </r>
      </text>
    </comment>
    <comment ref="D101" authorId="0">
      <text>
        <r>
          <rPr>
            <b/>
            <sz val="9"/>
            <color indexed="81"/>
            <rFont val="Tahoma"/>
            <family val="2"/>
          </rPr>
          <t>gloria.bernal:</t>
        </r>
        <r>
          <rPr>
            <sz val="9"/>
            <color indexed="81"/>
            <rFont val="Tahoma"/>
            <family val="2"/>
          </rPr>
          <t xml:space="preserve">
En esta columna van los negativos o disminuciones en balanza de un mes a otro</t>
        </r>
      </text>
    </comment>
    <comment ref="D102" authorId="0">
      <text>
        <r>
          <rPr>
            <b/>
            <sz val="9"/>
            <color indexed="81"/>
            <rFont val="Tahoma"/>
            <family val="2"/>
          </rPr>
          <t>gloria.bernal:</t>
        </r>
        <r>
          <rPr>
            <sz val="9"/>
            <color indexed="81"/>
            <rFont val="Tahoma"/>
            <family val="2"/>
          </rPr>
          <t xml:space="preserve">
En esta columna van los negativos o disminuciones en balanza de un mes a otro</t>
        </r>
      </text>
    </comment>
    <comment ref="D103" authorId="0">
      <text>
        <r>
          <rPr>
            <b/>
            <sz val="9"/>
            <color indexed="81"/>
            <rFont val="Tahoma"/>
            <family val="2"/>
          </rPr>
          <t>gloria.bernal:</t>
        </r>
        <r>
          <rPr>
            <sz val="9"/>
            <color indexed="81"/>
            <rFont val="Tahoma"/>
            <family val="2"/>
          </rPr>
          <t xml:space="preserve">
En esta columna van los negativos o disminuciones en balanza de un mes a otro</t>
        </r>
      </text>
    </comment>
    <comment ref="D104" authorId="0">
      <text>
        <r>
          <rPr>
            <b/>
            <sz val="9"/>
            <color indexed="81"/>
            <rFont val="Tahoma"/>
            <family val="2"/>
          </rPr>
          <t>gloria.bernal:</t>
        </r>
        <r>
          <rPr>
            <sz val="9"/>
            <color indexed="81"/>
            <rFont val="Tahoma"/>
            <family val="2"/>
          </rPr>
          <t xml:space="preserve">
En esta columna van los negativos o disminuciones en balanza de un mes a otro</t>
        </r>
      </text>
    </comment>
    <comment ref="D105" authorId="0">
      <text>
        <r>
          <rPr>
            <b/>
            <sz val="9"/>
            <color indexed="81"/>
            <rFont val="Tahoma"/>
            <family val="2"/>
          </rPr>
          <t>gloria.bernal:</t>
        </r>
        <r>
          <rPr>
            <sz val="9"/>
            <color indexed="81"/>
            <rFont val="Tahoma"/>
            <family val="2"/>
          </rPr>
          <t xml:space="preserve">
En esta columna van los negativos o disminuciones en balanza de un mes a otro</t>
        </r>
      </text>
    </comment>
    <comment ref="D114" authorId="0">
      <text>
        <r>
          <rPr>
            <b/>
            <sz val="9"/>
            <color indexed="81"/>
            <rFont val="Tahoma"/>
            <family val="2"/>
          </rPr>
          <t>gloria.bernal:</t>
        </r>
        <r>
          <rPr>
            <sz val="9"/>
            <color indexed="81"/>
            <rFont val="Tahoma"/>
            <family val="2"/>
          </rPr>
          <t xml:space="preserve">
En esta columna van los negativos o disminuciones en balanza de un mes a otro</t>
        </r>
      </text>
    </comment>
    <comment ref="D115" authorId="0">
      <text>
        <r>
          <rPr>
            <b/>
            <sz val="9"/>
            <color indexed="81"/>
            <rFont val="Tahoma"/>
            <family val="2"/>
          </rPr>
          <t>gloria.bernal:</t>
        </r>
        <r>
          <rPr>
            <sz val="9"/>
            <color indexed="81"/>
            <rFont val="Tahoma"/>
            <family val="2"/>
          </rPr>
          <t xml:space="preserve">
En esta columna van los negativos o disminuciones en balanza de un mes a otro</t>
        </r>
      </text>
    </comment>
    <comment ref="D116" authorId="0">
      <text>
        <r>
          <rPr>
            <b/>
            <sz val="9"/>
            <color indexed="81"/>
            <rFont val="Tahoma"/>
            <family val="2"/>
          </rPr>
          <t>gloria.bernal:</t>
        </r>
        <r>
          <rPr>
            <sz val="9"/>
            <color indexed="81"/>
            <rFont val="Tahoma"/>
            <family val="2"/>
          </rPr>
          <t xml:space="preserve">
En esta columna van los negativos o disminuciones en balanza de un mes a otro</t>
        </r>
      </text>
    </comment>
    <comment ref="D117" authorId="0">
      <text>
        <r>
          <rPr>
            <b/>
            <sz val="9"/>
            <color indexed="81"/>
            <rFont val="Tahoma"/>
            <family val="2"/>
          </rPr>
          <t>gloria.bernal:</t>
        </r>
        <r>
          <rPr>
            <sz val="9"/>
            <color indexed="81"/>
            <rFont val="Tahoma"/>
            <family val="2"/>
          </rPr>
          <t xml:space="preserve">
En esta columna van los negativos o disminuciones en balanza de un mes a otro</t>
        </r>
      </text>
    </comment>
    <comment ref="D118" authorId="0">
      <text>
        <r>
          <rPr>
            <b/>
            <sz val="9"/>
            <color indexed="81"/>
            <rFont val="Tahoma"/>
            <family val="2"/>
          </rPr>
          <t>gloria.bernal:</t>
        </r>
        <r>
          <rPr>
            <sz val="9"/>
            <color indexed="81"/>
            <rFont val="Tahoma"/>
            <family val="2"/>
          </rPr>
          <t xml:space="preserve">
En esta columna van los negativos o disminuciones en balanza de un mes a otro</t>
        </r>
      </text>
    </comment>
    <comment ref="D119" authorId="0">
      <text>
        <r>
          <rPr>
            <b/>
            <sz val="9"/>
            <color indexed="81"/>
            <rFont val="Tahoma"/>
            <family val="2"/>
          </rPr>
          <t>gloria.bernal:</t>
        </r>
        <r>
          <rPr>
            <sz val="9"/>
            <color indexed="81"/>
            <rFont val="Tahoma"/>
            <family val="2"/>
          </rPr>
          <t xml:space="preserve">
En esta columna van los negativos o disminuciones en balanza de un mes a otro</t>
        </r>
      </text>
    </comment>
    <comment ref="D120" authorId="0">
      <text>
        <r>
          <rPr>
            <b/>
            <sz val="9"/>
            <color indexed="81"/>
            <rFont val="Tahoma"/>
            <family val="2"/>
          </rPr>
          <t>gloria.bernal:</t>
        </r>
        <r>
          <rPr>
            <sz val="9"/>
            <color indexed="81"/>
            <rFont val="Tahoma"/>
            <family val="2"/>
          </rPr>
          <t xml:space="preserve">
En esta columna van los negativos o disminuciones en balanza de un mes a otro</t>
        </r>
      </text>
    </comment>
    <comment ref="D121" authorId="0">
      <text>
        <r>
          <rPr>
            <b/>
            <sz val="9"/>
            <color indexed="81"/>
            <rFont val="Tahoma"/>
            <family val="2"/>
          </rPr>
          <t>gloria.bernal:</t>
        </r>
        <r>
          <rPr>
            <sz val="9"/>
            <color indexed="81"/>
            <rFont val="Tahoma"/>
            <family val="2"/>
          </rPr>
          <t xml:space="preserve">
En esta columna van los negativos o disminuciones en balanza de un mes a otro</t>
        </r>
      </text>
    </comment>
    <comment ref="D122" authorId="0">
      <text>
        <r>
          <rPr>
            <b/>
            <sz val="9"/>
            <color indexed="81"/>
            <rFont val="Tahoma"/>
            <family val="2"/>
          </rPr>
          <t>gloria.bernal:</t>
        </r>
        <r>
          <rPr>
            <sz val="9"/>
            <color indexed="81"/>
            <rFont val="Tahoma"/>
            <family val="2"/>
          </rPr>
          <t xml:space="preserve">
En esta columna van los negativos o disminuciones en balanza de un mes a otro</t>
        </r>
      </text>
    </comment>
    <comment ref="D123" authorId="0">
      <text>
        <r>
          <rPr>
            <b/>
            <sz val="9"/>
            <color indexed="81"/>
            <rFont val="Tahoma"/>
            <family val="2"/>
          </rPr>
          <t>gloria.bernal:</t>
        </r>
        <r>
          <rPr>
            <sz val="9"/>
            <color indexed="81"/>
            <rFont val="Tahoma"/>
            <family val="2"/>
          </rPr>
          <t xml:space="preserve">
En esta columna van los negativos o disminuciones en balanza de un mes a otro</t>
        </r>
      </text>
    </comment>
    <comment ref="D124" authorId="0">
      <text>
        <r>
          <rPr>
            <b/>
            <sz val="9"/>
            <color indexed="81"/>
            <rFont val="Tahoma"/>
            <family val="2"/>
          </rPr>
          <t>gloria.bernal:</t>
        </r>
        <r>
          <rPr>
            <sz val="9"/>
            <color indexed="81"/>
            <rFont val="Tahoma"/>
            <family val="2"/>
          </rPr>
          <t xml:space="preserve">
En esta columna van los negativos o disminuciones en balanza de un mes a otro</t>
        </r>
      </text>
    </comment>
    <comment ref="D125" authorId="0">
      <text>
        <r>
          <rPr>
            <b/>
            <sz val="9"/>
            <color indexed="81"/>
            <rFont val="Tahoma"/>
            <family val="2"/>
          </rPr>
          <t>gloria.bernal:</t>
        </r>
        <r>
          <rPr>
            <sz val="9"/>
            <color indexed="81"/>
            <rFont val="Tahoma"/>
            <family val="2"/>
          </rPr>
          <t xml:space="preserve">
En esta columna van los negativos o disminuciones en balanza de un mes a otro</t>
        </r>
      </text>
    </comment>
    <comment ref="D126" authorId="0">
      <text>
        <r>
          <rPr>
            <b/>
            <sz val="9"/>
            <color indexed="81"/>
            <rFont val="Tahoma"/>
            <family val="2"/>
          </rPr>
          <t>gloria.bernal:</t>
        </r>
        <r>
          <rPr>
            <sz val="9"/>
            <color indexed="81"/>
            <rFont val="Tahoma"/>
            <family val="2"/>
          </rPr>
          <t xml:space="preserve">
En esta columna van los negativos o disminuciones en balanza de un mes a otro</t>
        </r>
      </text>
    </comment>
    <comment ref="D127" authorId="0">
      <text>
        <r>
          <rPr>
            <b/>
            <sz val="9"/>
            <color indexed="81"/>
            <rFont val="Tahoma"/>
            <family val="2"/>
          </rPr>
          <t>gloria.bernal:</t>
        </r>
        <r>
          <rPr>
            <sz val="9"/>
            <color indexed="81"/>
            <rFont val="Tahoma"/>
            <family val="2"/>
          </rPr>
          <t xml:space="preserve">
En esta columna van los negativos o disminuciones en balanza de un mes a otro</t>
        </r>
      </text>
    </comment>
  </commentList>
</comments>
</file>

<file path=xl/sharedStrings.xml><?xml version="1.0" encoding="utf-8"?>
<sst xmlns="http://schemas.openxmlformats.org/spreadsheetml/2006/main" count="3114" uniqueCount="2671">
  <si>
    <t>SECRETARIA DE FINANZAS</t>
  </si>
  <si>
    <t>DIRECCIÓN DE EGRESOS E INFORMACIÓN FINANCIERA</t>
  </si>
  <si>
    <t>ESTADO DE FLUJO DE EFECTIVO</t>
  </si>
  <si>
    <t>AL PERIODO ACTUAL</t>
  </si>
  <si>
    <t>Flujos de Efectivo de las Actividades de Gestion Origen</t>
  </si>
  <si>
    <t>Origen</t>
  </si>
  <si>
    <t xml:space="preserve">Impuestos </t>
  </si>
  <si>
    <t>Contribuciones de mejoras</t>
  </si>
  <si>
    <t>Derechos</t>
  </si>
  <si>
    <t>Productos de Tipo corriente</t>
  </si>
  <si>
    <t>Aprovechamientos de tipo corriente</t>
  </si>
  <si>
    <t>Participaciones y Aportaciones</t>
  </si>
  <si>
    <t>Aportaciones</t>
  </si>
  <si>
    <t>Convenios</t>
  </si>
  <si>
    <t>Transferencias, Asignaciones, Subsidios y Otras ayudas</t>
  </si>
  <si>
    <t>Transferencias al Resto del Sector Publico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</si>
  <si>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</si>
  <si>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</si>
  <si>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</si>
  <si>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</si>
  <si>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</si>
  <si>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</si>
  <si>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</si>
  <si>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Internas y asignaciones al Sector Publico</t>
  </si>
  <si>
    <t>Transferencias a Fideicomisos, Mandatos y Contratos Analogos</t>
  </si>
  <si>
    <t>Transferencias a la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</si>
  <si>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</si>
  <si>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</si>
  <si>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</si>
  <si>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</si>
  <si>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</si>
  <si>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</si>
  <si>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Endeudamiento neto</t>
  </si>
  <si>
    <t xml:space="preserve">               Interno</t>
  </si>
  <si>
    <t xml:space="preserve">              Externo</t>
  </si>
  <si>
    <t>Servicio de la Deuda</t>
  </si>
  <si>
    <t>Flujos netos de Efectivo por Actividades de Financiamiento</t>
  </si>
  <si>
    <t>Incremento / Disminución Neta en el Efectivo y Equivalentes al efectivo</t>
  </si>
  <si>
    <t>Efectivo y equivalentes al Efectivo al Inicio del Ejercicio</t>
  </si>
  <si>
    <t>Efectivo y equivalentes al Efectivo al Final del Ejercicio</t>
  </si>
  <si>
    <t>Página 1 de 2</t>
  </si>
  <si>
    <t>Página 2 de 2</t>
  </si>
  <si>
    <t>ORIGEN</t>
  </si>
  <si>
    <t>4.1.1.0.00.000000</t>
  </si>
  <si>
    <t xml:space="preserve">    IMPUESTOS</t>
  </si>
  <si>
    <t>4.1.1.2.03.000003</t>
  </si>
  <si>
    <t>4.1.4.0.00.000000</t>
  </si>
  <si>
    <t xml:space="preserve">    DERECHOS</t>
  </si>
  <si>
    <t>4.1.6.0.00.000000</t>
  </si>
  <si>
    <t xml:space="preserve">    APROVECHAMIENTOS DE TIPO CORRIENTE</t>
  </si>
  <si>
    <t>PARTICIPACIONES Y APORTACIONES</t>
  </si>
  <si>
    <t>4.2.1.1.00.000000</t>
  </si>
  <si>
    <t xml:space="preserve">      PARTICIPACIONES</t>
  </si>
  <si>
    <t>4.2.1.2.00.000000</t>
  </si>
  <si>
    <t xml:space="preserve">      APORTACIONES</t>
  </si>
  <si>
    <t>4.2.1.3.00.000000</t>
  </si>
  <si>
    <t xml:space="preserve">      CONVENIOS</t>
  </si>
  <si>
    <t>4.2.2.2.00.000000</t>
  </si>
  <si>
    <t>4.3.0.0.00.000000</t>
  </si>
  <si>
    <t xml:space="preserve">  OTROS INGRESOS Y BENEFICIOS</t>
  </si>
  <si>
    <t>4.1.5.0.00.000000</t>
  </si>
  <si>
    <t xml:space="preserve">    PRODUCTOS DE TIPO CORRIENTE</t>
  </si>
  <si>
    <t>TOTAL DE INGRESOS</t>
  </si>
  <si>
    <t>4.0.0.0.00.000000</t>
  </si>
  <si>
    <t>INGRESOS Y OTROS BENEFICIOS</t>
  </si>
  <si>
    <t>APLICACIÓN</t>
  </si>
  <si>
    <t>5.1.1.0.00.000000</t>
  </si>
  <si>
    <t xml:space="preserve">    SERVICIOS PERSONALES</t>
  </si>
  <si>
    <t>5.1.2.0.00.000000</t>
  </si>
  <si>
    <t xml:space="preserve">    MATERIALES Y SUMINISTROS</t>
  </si>
  <si>
    <t>5.1.3.0.00.000000</t>
  </si>
  <si>
    <t xml:space="preserve">    SERVICIOS GENERALES</t>
  </si>
  <si>
    <t>5.2.1.2.00.000000</t>
  </si>
  <si>
    <t xml:space="preserve">      TRANSFERENCIAS INTERNAS AL SECTOR PUBLICO</t>
  </si>
  <si>
    <t>5.2.3.0.00.000000</t>
  </si>
  <si>
    <t xml:space="preserve">    SUBSIDIOS Y SUBVENCIONES</t>
  </si>
  <si>
    <t>5.2.4.0.00.000000</t>
  </si>
  <si>
    <t xml:space="preserve">    AYUDAS SOCIALES</t>
  </si>
  <si>
    <t>5.2.5.0.00.000000</t>
  </si>
  <si>
    <t xml:space="preserve">    PENSIONES Y JUBILACIONES</t>
  </si>
  <si>
    <t>FLUJOS NETOS DE EFECTIVO POR ACTIVIDADES DE OPERACIÓN</t>
  </si>
  <si>
    <t>FLUJOS NETOS DE EFECTIVO DE LAS  ACTIVIDADES DE INVERSION</t>
  </si>
  <si>
    <t>1.2.3.0.00.000000</t>
  </si>
  <si>
    <t xml:space="preserve">    BIENES INMUEBLES, INFRAESTRUCTURA Y CONSTRUCCIONES EN PROCESO</t>
  </si>
  <si>
    <t>1.2.4.0.00.000000</t>
  </si>
  <si>
    <t xml:space="preserve">    BIENES MUEBLES</t>
  </si>
  <si>
    <t>1.2.9.0.00.000000</t>
  </si>
  <si>
    <t xml:space="preserve">    OTROS ACTIVOS NO CIRCULANTES</t>
  </si>
  <si>
    <t>1.2.1.0.00.000000</t>
  </si>
  <si>
    <t xml:space="preserve">    INVERSIONES FINANCIERAS A LARGO PLAZO</t>
  </si>
  <si>
    <t>1.2.6.0.00.000000</t>
  </si>
  <si>
    <t xml:space="preserve">    DEPRECIACION, DETERIORO Y AMORTIZACION ACUMULADA DE BIENES</t>
  </si>
  <si>
    <t>1.1.3.0.00.000000</t>
  </si>
  <si>
    <t xml:space="preserve">    DERECHOS A RECIBIR BIENES O SERVICIOS</t>
  </si>
  <si>
    <t>1.1.2.0.00.000000</t>
  </si>
  <si>
    <t xml:space="preserve">    DERECHOS A RECIBIR EFECTIVO O EQUIVALENTES</t>
  </si>
  <si>
    <t>1.2.5.0.00.000000</t>
  </si>
  <si>
    <t xml:space="preserve">    ACTIVOS INTANGIBLES</t>
  </si>
  <si>
    <t>5.6.1.0.00.000000</t>
  </si>
  <si>
    <t xml:space="preserve">    INVERSION PUBLICA NO CAPITALIZABLE</t>
  </si>
  <si>
    <t>5.5.0.0.00.000000</t>
  </si>
  <si>
    <t xml:space="preserve">  OTROS GASTOS Y PERDIDAS EXTRAORDINARIAS</t>
  </si>
  <si>
    <t>1.2.3.6.00.000000</t>
  </si>
  <si>
    <t xml:space="preserve">      CONSTRUCCIONES EN PROCESO EN BIENES PROPIOS</t>
  </si>
  <si>
    <t>3.2.2.0.00.000000</t>
  </si>
  <si>
    <t xml:space="preserve">    RESULTADOS DE EJERCICIOS ANTERIORES</t>
  </si>
  <si>
    <t>FLUJOS NETOS DE EFECTIVO POR ACTIVIDADES DE INVERSION</t>
  </si>
  <si>
    <t>FLUJOS NETOS DE EFECTIVO DE LAS  ACTIVIDADES DE FINANCIAMIENTO</t>
  </si>
  <si>
    <t>2.0.0.0.00.000000</t>
  </si>
  <si>
    <t>PASIVO</t>
  </si>
  <si>
    <t>2.2.3.0.00.000000</t>
  </si>
  <si>
    <t xml:space="preserve">    DEUDA PUBLICA A LARGO PLAZO</t>
  </si>
  <si>
    <t>5.4.0.0.00.000000</t>
  </si>
  <si>
    <t xml:space="preserve">  INTERESES, COMISIONES Y OTROS GASTOS DE LA DEUDA PUBLICA</t>
  </si>
  <si>
    <t>FLUJOS NETOS DE EFECTIVO POR ACTIVIDADES DE FINANCIAMIENTO</t>
  </si>
  <si>
    <t>1.1.1.0.00.000000</t>
  </si>
  <si>
    <t xml:space="preserve">    EFECTIVO Y EQUIVALENTES</t>
  </si>
  <si>
    <t>SALDO INICIAL</t>
  </si>
  <si>
    <t>SALDO FINAL</t>
  </si>
  <si>
    <t>1.0.0.0.00.000000</t>
  </si>
  <si>
    <t>ACTIVO</t>
  </si>
  <si>
    <t>1.1.0.0.00.000000</t>
  </si>
  <si>
    <t xml:space="preserve">  ACTIVO CIRCULANTE</t>
  </si>
  <si>
    <t>1.1.1.1.00.000000</t>
  </si>
  <si>
    <t xml:space="preserve">      EFECTIVO</t>
  </si>
  <si>
    <t>1.1.1.1.01.000000</t>
  </si>
  <si>
    <t xml:space="preserve">        CAJA</t>
  </si>
  <si>
    <t>1.1.1.1.01.000001</t>
  </si>
  <si>
    <t xml:space="preserve">          TIPO-PAGO-EFECTIVO</t>
  </si>
  <si>
    <t>1.1.1.1.01.000002</t>
  </si>
  <si>
    <t xml:space="preserve">          TIPO-PAGO-CHEQUE</t>
  </si>
  <si>
    <t>1.1.1.1.01.000003</t>
  </si>
  <si>
    <t xml:space="preserve">          TIPO-PAGO-TRANSFERENCIA</t>
  </si>
  <si>
    <t>1.1.1.1.01.000004</t>
  </si>
  <si>
    <t xml:space="preserve">          TIPO-PAGO-TARJETA</t>
  </si>
  <si>
    <t>1.1.1.1.01.000007</t>
  </si>
  <si>
    <t xml:space="preserve">          TIPO-PAGO-REFERENCIADO</t>
  </si>
  <si>
    <t>1.1.1.1.01.000008</t>
  </si>
  <si>
    <t xml:space="preserve">          TIPO-PAGO-PORTAL</t>
  </si>
  <si>
    <t>1.1.1.1.02.000000</t>
  </si>
  <si>
    <t xml:space="preserve">        FONDOS FIJOS DE CAJA</t>
  </si>
  <si>
    <t>1.1.1.2.00.000000</t>
  </si>
  <si>
    <t xml:space="preserve">      BANCOS/TESORERIA</t>
  </si>
  <si>
    <t>1.1.1.2.01.000000</t>
  </si>
  <si>
    <t xml:space="preserve">        BANCOS MONEDA NACIONAL</t>
  </si>
  <si>
    <t>1.1.1.2.01.000001</t>
  </si>
  <si>
    <t xml:space="preserve">          CONCENTRADORA DE NOMINAS BAJIO 8494120106</t>
  </si>
  <si>
    <t>1.1.1.2.01.000006</t>
  </si>
  <si>
    <t>1.1.1.2.01.000007</t>
  </si>
  <si>
    <t xml:space="preserve">          RECAUDACION T.C. - INTERNET BANORTE  084-1034-20</t>
  </si>
  <si>
    <t>1.1.1.2.01.000008</t>
  </si>
  <si>
    <t xml:space="preserve">          PREDIAL BAJIO BAJIO 8494122-0201</t>
  </si>
  <si>
    <t>1.1.1.2.01.000009</t>
  </si>
  <si>
    <t xml:space="preserve">          PREDIAL BANCOMER BANCOMER 019-14864-38</t>
  </si>
  <si>
    <t>1.1.1.2.01.000010</t>
  </si>
  <si>
    <t xml:space="preserve">          PREDIAL AFIRME AFIRME 0145-1139-38</t>
  </si>
  <si>
    <t>1.1.1.2.01.000011</t>
  </si>
  <si>
    <t xml:space="preserve">          PAGADORA GASTO CORRIENTE   BAJIO 8494122-0101</t>
  </si>
  <si>
    <t>1.1.1.2.01.000036</t>
  </si>
  <si>
    <t xml:space="preserve">          REMANENTE DE PARTICIPACIONES BANCOMER 019-14864-54</t>
  </si>
  <si>
    <t>1.1.1.2.01.000040</t>
  </si>
  <si>
    <t xml:space="preserve">          PAGADORA GASTO CORRIENTE BANORTE 084-10234-11</t>
  </si>
  <si>
    <t>1.1.1.2.01.000044</t>
  </si>
  <si>
    <t>1.1.1.2.01.000045</t>
  </si>
  <si>
    <t xml:space="preserve">          PREDIAL  SANTANDER 6550-347196-9</t>
  </si>
  <si>
    <t>1.1.1.2.01.000046</t>
  </si>
  <si>
    <t xml:space="preserve">          PAGADORA GASTO CORRIENTE SANTANDER 6550-347207-7</t>
  </si>
  <si>
    <t>1.1.1.2.01.000051</t>
  </si>
  <si>
    <t xml:space="preserve">          PREDIAL BANAMEX 7004-4353243</t>
  </si>
  <si>
    <t>1.1.1.2.01.000052</t>
  </si>
  <si>
    <t xml:space="preserve">          PREDIAL SCOTIABANK 0350-449101-7</t>
  </si>
  <si>
    <t>1.1.1.2.01.000063</t>
  </si>
  <si>
    <t>1.1.1.2.01.000069</t>
  </si>
  <si>
    <t>1.1.1.2.01.000080</t>
  </si>
  <si>
    <t xml:space="preserve">          FISCAL ETIQUETADO 2014 BAJIO CTA. 84945360138</t>
  </si>
  <si>
    <t>1.1.1.2.01.000081</t>
  </si>
  <si>
    <t>1.1.1.2.01.000082</t>
  </si>
  <si>
    <t>1.1.1.2.01.000086</t>
  </si>
  <si>
    <t>1.1.1.2.01.000094</t>
  </si>
  <si>
    <t>1.1.1.2.01.000099</t>
  </si>
  <si>
    <t xml:space="preserve">          FAM BASICA 2014 CTA. 11431000387 AFIRME</t>
  </si>
  <si>
    <t>1.1.1.2.01.000102</t>
  </si>
  <si>
    <t>1.1.1.2.01.000111</t>
  </si>
  <si>
    <t xml:space="preserve">          FORTAMUN 2014 CTA. 0350-463920-0 SCOTIABANK</t>
  </si>
  <si>
    <t>1.1.1.2.01.000112</t>
  </si>
  <si>
    <t xml:space="preserve">          SEMARNAT FEDERAL BAJIO CTA 84945360134</t>
  </si>
  <si>
    <t>1.1.1.2.01.000114</t>
  </si>
  <si>
    <t xml:space="preserve">          ISN 2014 CTA. 11431000409 AFIRME</t>
  </si>
  <si>
    <t>1.1.1.2.01.000116</t>
  </si>
  <si>
    <t xml:space="preserve">          SEDESU CARBONO CTA. 84945360131 BAJIO</t>
  </si>
  <si>
    <t>1.1.1.2.01.000122</t>
  </si>
  <si>
    <t xml:space="preserve">          INMUJERES CTA. 84945360143 BAJIO</t>
  </si>
  <si>
    <t>1.1.1.2.01.000125</t>
  </si>
  <si>
    <t>1.1.1.2.01.000128</t>
  </si>
  <si>
    <t>1.1.1.6.00.000000</t>
  </si>
  <si>
    <t xml:space="preserve">      DEPOSITOS DE FONDOS DE TERCEROS EN GARANTIA Y/O ADMINISTRACION</t>
  </si>
  <si>
    <t>1.1.1.6.01.000000</t>
  </si>
  <si>
    <t xml:space="preserve">        DEPOSITOS EN GARANTIA</t>
  </si>
  <si>
    <t>1.1.2.2.00.000000</t>
  </si>
  <si>
    <t xml:space="preserve">      CUENTAS POR COBRAR A CORTO PLAZO</t>
  </si>
  <si>
    <t>1.1.2.2.05.000000</t>
  </si>
  <si>
    <t xml:space="preserve">        CUENTAS POR COBRAR A LA FEDERACION</t>
  </si>
  <si>
    <t>1.1.2.2.06.000000</t>
  </si>
  <si>
    <t xml:space="preserve">        CUENTAS POR COBRAR A ENTIDADES FEDERATIVAS Y MUNICIPIOS</t>
  </si>
  <si>
    <t>1.1.2.3.00.000000</t>
  </si>
  <si>
    <t xml:space="preserve">      DEUDORES DIVERSOS POR COBRAR A CORTO PLAZO</t>
  </si>
  <si>
    <t>1.1.2.3.01.000000</t>
  </si>
  <si>
    <t xml:space="preserve">        DEUDORES DIVERSOS POR COBRAR A CP</t>
  </si>
  <si>
    <t>1.1.2.3.02.000000</t>
  </si>
  <si>
    <t xml:space="preserve">        DEUDORES RECAUDACION</t>
  </si>
  <si>
    <t>1.1.2.3.03.000000</t>
  </si>
  <si>
    <t xml:space="preserve">        CHEQUES DEVUELTOS</t>
  </si>
  <si>
    <t>1.1.2.3.03.000001</t>
  </si>
  <si>
    <t xml:space="preserve">          CHEQUES DEVUELTOS</t>
  </si>
  <si>
    <t>1.1.2.3.04.000000</t>
  </si>
  <si>
    <t xml:space="preserve">        OTROS DEUDORES</t>
  </si>
  <si>
    <t>1.1.2.3.04.000001</t>
  </si>
  <si>
    <t xml:space="preserve">          PARQUE BICENTENARIO ( NOMINA E IMPUESTOS)</t>
  </si>
  <si>
    <t>1.1.2.3.04.000003</t>
  </si>
  <si>
    <t xml:space="preserve">          SUBSIDIO AL EMPLEO</t>
  </si>
  <si>
    <t>1.1.2.3.04.000006</t>
  </si>
  <si>
    <t xml:space="preserve">          SOTO BALLESTEROS CARLOS/TRANSPORTE</t>
  </si>
  <si>
    <t>1.1.2.3.05.000000</t>
  </si>
  <si>
    <t xml:space="preserve">        TERRENOS A EMPLEADOS</t>
  </si>
  <si>
    <t>1.1.2.3.05.000001</t>
  </si>
  <si>
    <t xml:space="preserve">          DIR. DE RECURSOS HUMANOS-CONTR TERRENOS</t>
  </si>
  <si>
    <t>1.1.2.3.06.000000</t>
  </si>
  <si>
    <t xml:space="preserve">        DERECHO DE ALUMBRADO PUBLICO</t>
  </si>
  <si>
    <t>1.1.2.3.06.000001</t>
  </si>
  <si>
    <t>1.1.2.4.00.000000</t>
  </si>
  <si>
    <t xml:space="preserve">      INGRESOS POR RECUPERAR A CORTO PLAZO</t>
  </si>
  <si>
    <t>1.1.2.4.01.000000</t>
  </si>
  <si>
    <t xml:space="preserve">        CONTRIBUCIONES POR COBRAR</t>
  </si>
  <si>
    <t>1.1.3.4.00.000000</t>
  </si>
  <si>
    <t xml:space="preserve">      ANTICIPO A CONTRATISTAS POR OBRAS PUBLICAS A CORTO PLAZO</t>
  </si>
  <si>
    <t>1.1.3.4.01.000000</t>
  </si>
  <si>
    <t xml:space="preserve">        ANTICIPO A CONTRATISTAS POR OBRAS PUBLICAS EN BIENES DE DOMINIO PUBLICO A CP</t>
  </si>
  <si>
    <t>1.1.3.4.01.913138</t>
  </si>
  <si>
    <t xml:space="preserve">          86 OBRA COMPLEMENTARIA DEL CARCAMO DE BOMBEO DE DRENAJE SANITARIO EN LA COL. LAS ROSAS, LOC. SANTA ROSA JAUREGUI</t>
  </si>
  <si>
    <t>1.1.3.4.01.913139</t>
  </si>
  <si>
    <t xml:space="preserve">          86 REHABILITACION DE SISTEMA DE DRENAJE SANITARIO EN LA LOC. CERRO DE LA CRUZ, DELEGACION SANTA ROSA JAUREGUI</t>
  </si>
  <si>
    <t>1.1.3.4.03.000000</t>
  </si>
  <si>
    <t>1.2.0.0.00.000000</t>
  </si>
  <si>
    <t xml:space="preserve">  ACTIVO NO CIRCULANTE</t>
  </si>
  <si>
    <t>1.2.1.3.00.000000</t>
  </si>
  <si>
    <t xml:space="preserve">      FIDEICOMISOS, MANDATOS Y CONTRATOS ANALOGOS</t>
  </si>
  <si>
    <t>1.2.1.3.08.000000</t>
  </si>
  <si>
    <t xml:space="preserve">        FIDEICOMISOS, MANDATOS Y CONTRATOS ANALOGOS DE MUNICIPIOS</t>
  </si>
  <si>
    <t>1.2.1.3.08.000001</t>
  </si>
  <si>
    <t xml:space="preserve">          FIDEICOMISO FONDO DE  PENSIONES/ VECTOR CASA DE BOLSA SA DE CV</t>
  </si>
  <si>
    <t>1.2.3.1.00.000000</t>
  </si>
  <si>
    <t xml:space="preserve">      TERRENOS</t>
  </si>
  <si>
    <t>1.2.3.1.01.000000</t>
  </si>
  <si>
    <t xml:space="preserve">        TERRENOS</t>
  </si>
  <si>
    <t>1.2.3.1.01.000001</t>
  </si>
  <si>
    <t xml:space="preserve">          EQUIPAMIENTO URBANO</t>
  </si>
  <si>
    <t>1.2.3.1.01.000002</t>
  </si>
  <si>
    <t xml:space="preserve">          RESERVAS TERRITORIALES URBANAS</t>
  </si>
  <si>
    <t>1.2.3.1.01.000003</t>
  </si>
  <si>
    <t xml:space="preserve">          AREAS VERDES</t>
  </si>
  <si>
    <t>1.2.3.1.01.000004</t>
  </si>
  <si>
    <t xml:space="preserve">          RESERVAS ECOLOGICAS</t>
  </si>
  <si>
    <t>1.2.3.2.00.000000</t>
  </si>
  <si>
    <t xml:space="preserve">      VIVIENDAS</t>
  </si>
  <si>
    <t>1.2.3.2.01.000000</t>
  </si>
  <si>
    <t xml:space="preserve">        VIVIENDAS</t>
  </si>
  <si>
    <t>1.2.3.2.01.000001</t>
  </si>
  <si>
    <t xml:space="preserve">          DESARROLLO HABITACIONAL</t>
  </si>
  <si>
    <t>1.2.3.3.00.000000</t>
  </si>
  <si>
    <t xml:space="preserve">      EDIFICIOS NO HABITACIONALES</t>
  </si>
  <si>
    <t>1.2.3.3.01.000000</t>
  </si>
  <si>
    <t xml:space="preserve">        EDIFICIOS NO HABITACIONALES</t>
  </si>
  <si>
    <t>1.2.3.3.01.000001</t>
  </si>
  <si>
    <t xml:space="preserve">          DELEGACIONES MUNICIPALES</t>
  </si>
  <si>
    <t>1.2.3.3.01.000002</t>
  </si>
  <si>
    <t xml:space="preserve">          PALACIO MUNICIPAL</t>
  </si>
  <si>
    <t>1.2.3.3.01.000003</t>
  </si>
  <si>
    <t xml:space="preserve">          OFICINAS ADMINISTRATIVAS</t>
  </si>
  <si>
    <t>1.2.3.3.01.000004</t>
  </si>
  <si>
    <t xml:space="preserve">          CENTROS DE ATENCION FAMILIAR</t>
  </si>
  <si>
    <t>1.2.3.3.01.000005</t>
  </si>
  <si>
    <t xml:space="preserve">          TIENDAS COMUNITARIAS</t>
  </si>
  <si>
    <t>1.2.3.3.01.000006</t>
  </si>
  <si>
    <t xml:space="preserve">          CENTROS DE DESARROLLO COMUNITARIO</t>
  </si>
  <si>
    <t>1.2.3.3.01.000007</t>
  </si>
  <si>
    <t xml:space="preserve">          LOCALES COMERCIALES</t>
  </si>
  <si>
    <t>1.2.3.3.01.000008</t>
  </si>
  <si>
    <t xml:space="preserve">          MERCADOS PUBLICOS</t>
  </si>
  <si>
    <t>1.2.3.3.01.000009</t>
  </si>
  <si>
    <t xml:space="preserve">          BIBLIOTECAS PUBLICAS</t>
  </si>
  <si>
    <t>1.2.3.3.01.000010</t>
  </si>
  <si>
    <t xml:space="preserve">          AUDITORIOS</t>
  </si>
  <si>
    <t>1.2.3.3.01.000011</t>
  </si>
  <si>
    <t xml:space="preserve">          TEATROS</t>
  </si>
  <si>
    <t>1.2.3.3.01.000012</t>
  </si>
  <si>
    <t xml:space="preserve">          CASAS DE CULTURA</t>
  </si>
  <si>
    <t>1.2.3.3.01.000013</t>
  </si>
  <si>
    <t xml:space="preserve">          INSTALACIONES RELIGIOSAS</t>
  </si>
  <si>
    <t>1.2.3.3.01.000014</t>
  </si>
  <si>
    <t xml:space="preserve">          CANCHAS DEPORTIVAS</t>
  </si>
  <si>
    <t>1.2.3.3.01.000015</t>
  </si>
  <si>
    <t xml:space="preserve">          CENTROS DEPORTIVOS</t>
  </si>
  <si>
    <t>1.2.3.3.01.000016</t>
  </si>
  <si>
    <t xml:space="preserve">          UNIDADES DEPORTIVAS</t>
  </si>
  <si>
    <t>1.2.3.3.01.000017</t>
  </si>
  <si>
    <t xml:space="preserve">          ALBERCAS DEPORTIVAS</t>
  </si>
  <si>
    <t>1.2.3.3.01.000018</t>
  </si>
  <si>
    <t xml:space="preserve">          CENTROS DE DESARROLLO INFANTIL</t>
  </si>
  <si>
    <t>1.2.3.3.01.000019</t>
  </si>
  <si>
    <t xml:space="preserve">          JARDINES DE NIÑOS</t>
  </si>
  <si>
    <t>1.2.3.3.01.000020</t>
  </si>
  <si>
    <t xml:space="preserve">          ESCUELAS PRIMARIAS</t>
  </si>
  <si>
    <t>1.2.3.3.01.000021</t>
  </si>
  <si>
    <t xml:space="preserve">          ESCUELAS SECUNDARIAS</t>
  </si>
  <si>
    <t>1.2.3.3.01.000022</t>
  </si>
  <si>
    <t xml:space="preserve">          ESCUELAS TECNICAS</t>
  </si>
  <si>
    <t>1.2.3.3.01.000023</t>
  </si>
  <si>
    <t xml:space="preserve">          JARDINES</t>
  </si>
  <si>
    <t>1.2.3.3.01.000024</t>
  </si>
  <si>
    <t xml:space="preserve">          JUEGOS INFANTILES</t>
  </si>
  <si>
    <t>1.2.3.3.01.000025</t>
  </si>
  <si>
    <t xml:space="preserve">          LIENZO CHARRO</t>
  </si>
  <si>
    <t>1.2.3.3.01.000026</t>
  </si>
  <si>
    <t xml:space="preserve">          CLINICAS</t>
  </si>
  <si>
    <t>1.2.3.3.01.000027</t>
  </si>
  <si>
    <t xml:space="preserve">          CENTROS DE SALUD</t>
  </si>
  <si>
    <t>1.2.3.3.01.000028</t>
  </si>
  <si>
    <t xml:space="preserve">          CEMENTERIOS</t>
  </si>
  <si>
    <t>1.2.3.3.01.000029</t>
  </si>
  <si>
    <t xml:space="preserve">          PLANTAS DE TRATAMIENTO DE AGUAS</t>
  </si>
  <si>
    <t>1.2.3.3.01.000030</t>
  </si>
  <si>
    <t xml:space="preserve">          MODULOS DE SEGURIDAD</t>
  </si>
  <si>
    <t>1.2.3.3.01.000031</t>
  </si>
  <si>
    <t xml:space="preserve">          POZOS, TANQUES Y BOMBAS DE AGUA</t>
  </si>
  <si>
    <t>1.2.3.3.01.000032</t>
  </si>
  <si>
    <t xml:space="preserve">          UNIDAD DE TRANSFERENCIA DE BASURA</t>
  </si>
  <si>
    <t>1.2.3.3.01.000033</t>
  </si>
  <si>
    <t xml:space="preserve">          CENTROS DE ACOPIO DE BASURA</t>
  </si>
  <si>
    <t>1.2.3.3.01.000034</t>
  </si>
  <si>
    <t xml:space="preserve">          CORRALON MUNICIPAL</t>
  </si>
  <si>
    <t>1.2.3.3.01.000035</t>
  </si>
  <si>
    <t xml:space="preserve">          ESTACIONAMIENTOS</t>
  </si>
  <si>
    <t>1.2.3.3.01.000036</t>
  </si>
  <si>
    <t xml:space="preserve">          OBRAS DE ARTE</t>
  </si>
  <si>
    <t>1.2.3.5.00.000000</t>
  </si>
  <si>
    <t xml:space="preserve">      CONSTRUCCIONES EN PROCESO EN BIENES DE DOMINIO PUBLICO</t>
  </si>
  <si>
    <t xml:space="preserve">        EDIFICACION NO HABITACIONAL EN PROCESO</t>
  </si>
  <si>
    <t xml:space="preserve">        TRABAJOS DE ACABADOS EN EDIFICACIONES Y OTROS TRABAJOS ESPECIALIZADOS EN PROCESO</t>
  </si>
  <si>
    <t xml:space="preserve">        CONSTRUCCION DE VIAS DE COMUNICACION</t>
  </si>
  <si>
    <t xml:space="preserve">        OTRAS CONSTRUCCIONES DE INGENIERIA CIVIL U OBRA PESADA</t>
  </si>
  <si>
    <t xml:space="preserve">        INSTALACIONES Y EQUIPAMIENTO EN CONSTRUCCIONES</t>
  </si>
  <si>
    <t>1.2.4.1.00.000000</t>
  </si>
  <si>
    <t xml:space="preserve">      MOBILIARIO Y EQUIPO DE ADMINISTRACION</t>
  </si>
  <si>
    <t>1.2.4.1.01.000000</t>
  </si>
  <si>
    <t xml:space="preserve">        MUEBLES DE OFICINA Y ESTANTERIA</t>
  </si>
  <si>
    <t>1.2.4.1.01.000001</t>
  </si>
  <si>
    <t xml:space="preserve">          ANAQUELES Y ESTANTERIA</t>
  </si>
  <si>
    <t>1.2.4.1.01.000002</t>
  </si>
  <si>
    <t xml:space="preserve">          ARCHIVEROS</t>
  </si>
  <si>
    <t>1.2.4.1.01.000003</t>
  </si>
  <si>
    <t xml:space="preserve">          ARMARIO</t>
  </si>
  <si>
    <t>1.2.4.1.01.000004</t>
  </si>
  <si>
    <t xml:space="preserve">          BANCAS</t>
  </si>
  <si>
    <t>1.2.4.1.01.000005</t>
  </si>
  <si>
    <t xml:space="preserve">          CREDENZAS</t>
  </si>
  <si>
    <t>1.2.4.1.01.000006</t>
  </si>
  <si>
    <t xml:space="preserve">          ESCRITORIOS</t>
  </si>
  <si>
    <t>1.2.4.1.01.000007</t>
  </si>
  <si>
    <t xml:space="preserve">          MUEBLES MODULARES</t>
  </si>
  <si>
    <t>1.2.4.1.01.000008</t>
  </si>
  <si>
    <t xml:space="preserve">          GABINETES</t>
  </si>
  <si>
    <t>1.2.4.1.01.000009</t>
  </si>
  <si>
    <t xml:space="preserve">          LIBREROS</t>
  </si>
  <si>
    <t>1.2.4.1.01.000010</t>
  </si>
  <si>
    <t xml:space="preserve">          LOCKERS</t>
  </si>
  <si>
    <t>1.2.4.1.01.000011</t>
  </si>
  <si>
    <t xml:space="preserve">          MESAS</t>
  </si>
  <si>
    <t>1.2.4.1.01.000012</t>
  </si>
  <si>
    <t xml:space="preserve">          SILLAS</t>
  </si>
  <si>
    <t>1.2.4.1.01.000013</t>
  </si>
  <si>
    <t xml:space="preserve">          BUTACAS</t>
  </si>
  <si>
    <t>1.2.4.1.01.000014</t>
  </si>
  <si>
    <t xml:space="preserve">          MAMPARAS</t>
  </si>
  <si>
    <t>1.2.4.1.02.000000</t>
  </si>
  <si>
    <t xml:space="preserve">        MUEBLES, EXCEPTO DE OFICINA Y ESTANTERIA</t>
  </si>
  <si>
    <t>1.2.4.1.02.000001</t>
  </si>
  <si>
    <t xml:space="preserve">          MUEBLES DE COCINA</t>
  </si>
  <si>
    <t>1.2.4.1.02.000002</t>
  </si>
  <si>
    <t xml:space="preserve">          ESTUFAS</t>
  </si>
  <si>
    <t>1.2.4.1.02.000003</t>
  </si>
  <si>
    <t xml:space="preserve">          SALAS Y SILLONES.</t>
  </si>
  <si>
    <t>1.2.4.1.03.000000</t>
  </si>
  <si>
    <t xml:space="preserve">        EQUIPO DE COMPUTO Y DE TECNOLOGIAS DE LA INFORMACION</t>
  </si>
  <si>
    <t>1.2.4.1.03.000001</t>
  </si>
  <si>
    <t xml:space="preserve">          COMPUTADORAS DE ESCRITORIO</t>
  </si>
  <si>
    <t>1.2.4.1.03.000002</t>
  </si>
  <si>
    <t xml:space="preserve">          COMPUTADORAS PORTATILES</t>
  </si>
  <si>
    <t>1.2.4.1.03.000003</t>
  </si>
  <si>
    <t xml:space="preserve">          ESCANERS</t>
  </si>
  <si>
    <t>1.2.4.1.03.000004</t>
  </si>
  <si>
    <t xml:space="preserve">          IMPRESORAS</t>
  </si>
  <si>
    <t>1.2.4.1.03.000005</t>
  </si>
  <si>
    <t xml:space="preserve">          LECTORES</t>
  </si>
  <si>
    <t>1.2.4.1.03.000006</t>
  </si>
  <si>
    <t xml:space="preserve">          MONITORES Y PANTALLAS</t>
  </si>
  <si>
    <t>1.2.4.1.03.000007</t>
  </si>
  <si>
    <t xml:space="preserve">          PLOTTERS</t>
  </si>
  <si>
    <t>1.2.4.1.03.000008</t>
  </si>
  <si>
    <t xml:space="preserve">          RACKS</t>
  </si>
  <si>
    <t>1.2.4.1.03.000009</t>
  </si>
  <si>
    <t xml:space="preserve">          SERVIDORES</t>
  </si>
  <si>
    <t>1.2.4.1.03.000010</t>
  </si>
  <si>
    <t xml:space="preserve">          SWITCHES</t>
  </si>
  <si>
    <t>1.2.4.1.03.000011</t>
  </si>
  <si>
    <t xml:space="preserve">          TECLADOS Y MOUSE</t>
  </si>
  <si>
    <t>1.2.4.1.03.000012</t>
  </si>
  <si>
    <t xml:space="preserve">          TERMINALES</t>
  </si>
  <si>
    <t>1.2.4.1.03.000013</t>
  </si>
  <si>
    <t xml:space="preserve">          UNIDADES DE ALMACENAMIENTO</t>
  </si>
  <si>
    <t>1.2.4.1.03.000014</t>
  </si>
  <si>
    <t xml:space="preserve">          ACCESORIOS DE EQUIPO DE COMPUTO</t>
  </si>
  <si>
    <t>1.2.4.1.09.000000</t>
  </si>
  <si>
    <t xml:space="preserve">        OTROS MOBILIARIOS Y EQUIPOS DE ADMINISTRACION</t>
  </si>
  <si>
    <t>1.2.4.1.09.000001</t>
  </si>
  <si>
    <t xml:space="preserve">          SUMADORAS</t>
  </si>
  <si>
    <t>1.2.4.1.09.000002</t>
  </si>
  <si>
    <t xml:space="preserve">          COPIADORAS</t>
  </si>
  <si>
    <t>1.2.4.1.09.000003</t>
  </si>
  <si>
    <t xml:space="preserve">          ASPIRADORAS</t>
  </si>
  <si>
    <t>1.2.4.1.09.000004</t>
  </si>
  <si>
    <t xml:space="preserve">          UTENSILIOS DE COCINA</t>
  </si>
  <si>
    <t>1.2.4.1.09.000005</t>
  </si>
  <si>
    <t xml:space="preserve">          CARRITOS</t>
  </si>
  <si>
    <t>1.2.4.1.09.000006</t>
  </si>
  <si>
    <t xml:space="preserve">          HORNOS DE MICROONDAS</t>
  </si>
  <si>
    <t>1.2.4.1.09.000007</t>
  </si>
  <si>
    <t xml:space="preserve">          DESTRUCTOR DE DOCUMENTOS</t>
  </si>
  <si>
    <t>1.2.4.1.09.000008</t>
  </si>
  <si>
    <t xml:space="preserve">          ARTICULOS DE ESCRITORIO</t>
  </si>
  <si>
    <t>1.2.4.1.09.000009</t>
  </si>
  <si>
    <t xml:space="preserve">          LAVADORAS</t>
  </si>
  <si>
    <t>1.2.4.1.09.000011</t>
  </si>
  <si>
    <t xml:space="preserve">          ENFRIADORES Y CALENTADORES DE AGUA</t>
  </si>
  <si>
    <t>1.2.4.1.09.000012</t>
  </si>
  <si>
    <t xml:space="preserve">          MAQUINAS DE ESCRIBIR</t>
  </si>
  <si>
    <t>1.2.4.1.09.000013</t>
  </si>
  <si>
    <t xml:space="preserve">          VITRINAS</t>
  </si>
  <si>
    <t>1.2.4.1.09.000014</t>
  </si>
  <si>
    <t xml:space="preserve">          RELOJES</t>
  </si>
  <si>
    <t>1.2.4.1.09.000015</t>
  </si>
  <si>
    <t xml:space="preserve">          ALARMAS</t>
  </si>
  <si>
    <t>1.2.4.1.09.000016</t>
  </si>
  <si>
    <t xml:space="preserve">          OTRO MOBILIARIO Y EQUIPO DE ADMINISTRACION</t>
  </si>
  <si>
    <t>1.2.4.2.00.000000</t>
  </si>
  <si>
    <t xml:space="preserve">      MOBILIARIO Y EQUIPO EDUCACIONAL Y RECREATIVO</t>
  </si>
  <si>
    <t>1.2.4.2.01.000000</t>
  </si>
  <si>
    <t xml:space="preserve">        EQUIPOS Y APARATOS AUDIOVISUALES</t>
  </si>
  <si>
    <t>1.2.4.2.01.000001</t>
  </si>
  <si>
    <t xml:space="preserve">          PROYECTORES</t>
  </si>
  <si>
    <t>1.2.4.2.01.000002</t>
  </si>
  <si>
    <t xml:space="preserve">          MICROFONOS</t>
  </si>
  <si>
    <t>1.2.4.2.01.000003</t>
  </si>
  <si>
    <t xml:space="preserve">          TELEVISORES</t>
  </si>
  <si>
    <t>1.2.4.2.01.000004</t>
  </si>
  <si>
    <t xml:space="preserve">          AMPLIFICADORES</t>
  </si>
  <si>
    <t>1.2.4.2.01.000005</t>
  </si>
  <si>
    <t xml:space="preserve">          BAFLE-BOCINAS</t>
  </si>
  <si>
    <t>1.2.4.2.01.000006</t>
  </si>
  <si>
    <t xml:space="preserve">          REPRODUCTORES</t>
  </si>
  <si>
    <t>1.2.4.2.01.000007</t>
  </si>
  <si>
    <t xml:space="preserve">          CONSOLAS</t>
  </si>
  <si>
    <t>1.2.4.2.01.000008</t>
  </si>
  <si>
    <t xml:space="preserve">          EQUIPO DE PERIFONEO</t>
  </si>
  <si>
    <t>1.2.4.2.01.000009</t>
  </si>
  <si>
    <t xml:space="preserve">          OTRO EQUIPO DE AUDIO</t>
  </si>
  <si>
    <t>1.2.4.2.01.000010</t>
  </si>
  <si>
    <t xml:space="preserve">          OTRO EQUIPO DE VIDEO</t>
  </si>
  <si>
    <t>1.2.4.2.02.000000</t>
  </si>
  <si>
    <t xml:space="preserve">        APARATOS DEPORTIVOS</t>
  </si>
  <si>
    <t>1.2.4.2.02.000001</t>
  </si>
  <si>
    <t xml:space="preserve">          APARATOS DE GIMNASIO</t>
  </si>
  <si>
    <t>1.2.4.2.02.000002</t>
  </si>
  <si>
    <t xml:space="preserve">          ACCESORIOS PARA EJERCICIO</t>
  </si>
  <si>
    <t>1.2.4.2.03.000000</t>
  </si>
  <si>
    <t xml:space="preserve">        CAMARAS FOTOGRAFICAS Y DE VIDEO</t>
  </si>
  <si>
    <t>1.2.4.2.03.000001</t>
  </si>
  <si>
    <t xml:space="preserve">          CAMARAS FOTOGRAFICAS</t>
  </si>
  <si>
    <t>1.2.4.2.03.000002</t>
  </si>
  <si>
    <t xml:space="preserve">          VIDEO CAMARAS</t>
  </si>
  <si>
    <t>1.2.4.2.03.000003</t>
  </si>
  <si>
    <t xml:space="preserve">          ACCESORIOS PARA CAMARAS FOTOGRAFICAS Y DE VIDEO</t>
  </si>
  <si>
    <t>1.2.4.2.09.000000</t>
  </si>
  <si>
    <t xml:space="preserve">        OTRO MOBILIARIO Y EQUIPO EDUCACIONAL Y RECREATIVO</t>
  </si>
  <si>
    <t>1.2.4.2.09.000001</t>
  </si>
  <si>
    <t xml:space="preserve">          MUEBLES ESCOLARES</t>
  </si>
  <si>
    <t>1.2.4.2.09.000002</t>
  </si>
  <si>
    <t xml:space="preserve">          APARATOS PARA PARQUES INFANTILES</t>
  </si>
  <si>
    <t>1.2.4.2.09.000003</t>
  </si>
  <si>
    <t xml:space="preserve">          INSTRUMENTOS MUSICALES</t>
  </si>
  <si>
    <t>1.2.4.2.09.000004</t>
  </si>
  <si>
    <t xml:space="preserve">          OTRO MOBILIARIO</t>
  </si>
  <si>
    <t>1.2.4.3.00.000000</t>
  </si>
  <si>
    <t xml:space="preserve">      EQUIPO E INSTRUMENTAL MEDICO Y DE LABORATORIO</t>
  </si>
  <si>
    <t>1.2.4.3.01.000000</t>
  </si>
  <si>
    <t xml:space="preserve">        EQUIPO MEDICO Y DE LABORATORIO</t>
  </si>
  <si>
    <t>1.2.4.3.01.000001</t>
  </si>
  <si>
    <t xml:space="preserve">          EQUIPO MEDICO</t>
  </si>
  <si>
    <t>1.2.4.3.01.000002</t>
  </si>
  <si>
    <t xml:space="preserve">          EQUIPO DE LABORATORIO</t>
  </si>
  <si>
    <t>1.2.4.4.00.000000</t>
  </si>
  <si>
    <t xml:space="preserve">      VEHICULOS Y EQUIPO DE TRANSPORTE</t>
  </si>
  <si>
    <t>1.2.4.4.01.000000</t>
  </si>
  <si>
    <t xml:space="preserve">        VEHICULOS Y EQUIPO TERRESTRE</t>
  </si>
  <si>
    <t>1.2.4.4.01.000001</t>
  </si>
  <si>
    <t xml:space="preserve">          AUTOMOVILES</t>
  </si>
  <si>
    <t>1.2.4.4.01.000002</t>
  </si>
  <si>
    <t xml:space="preserve">          CAMIONETAS</t>
  </si>
  <si>
    <t>1.2.4.4.01.000003</t>
  </si>
  <si>
    <t xml:space="preserve">          AMBULANCIAS</t>
  </si>
  <si>
    <t>1.2.4.4.01.000004</t>
  </si>
  <si>
    <t xml:space="preserve">          CAMIONES</t>
  </si>
  <si>
    <t>1.2.4.4.01.000005</t>
  </si>
  <si>
    <t xml:space="preserve">          PATRULLAS</t>
  </si>
  <si>
    <t>1.2.4.4.01.000006</t>
  </si>
  <si>
    <t xml:space="preserve">          EQUIPAMIENTO DE PATRULLAS</t>
  </si>
  <si>
    <t>1.2.4.4.01.000007</t>
  </si>
  <si>
    <t xml:space="preserve">          BARREDORAS</t>
  </si>
  <si>
    <t>1.2.4.4.01.000008</t>
  </si>
  <si>
    <t xml:space="preserve">          VEHICULOS PARA CONSTRUCCION</t>
  </si>
  <si>
    <t>1.2.4.4.02.000000</t>
  </si>
  <si>
    <t xml:space="preserve">        CARROCERIAS Y REMOLQUES</t>
  </si>
  <si>
    <t>1.2.4.4.02.000001</t>
  </si>
  <si>
    <t xml:space="preserve">          CARROCERIAS</t>
  </si>
  <si>
    <t>1.2.4.4.02.000002</t>
  </si>
  <si>
    <t xml:space="preserve">          REMOLQUES</t>
  </si>
  <si>
    <t>1.2.4.4.02.000003</t>
  </si>
  <si>
    <t xml:space="preserve">          ADECUACIONES A VEHICULOS</t>
  </si>
  <si>
    <t>1.2.4.4.09.000000</t>
  </si>
  <si>
    <t xml:space="preserve">        OTROS EQUIPOS DE TRANSPORTE</t>
  </si>
  <si>
    <t>1.2.4.4.09.000001</t>
  </si>
  <si>
    <t xml:space="preserve">          BICICLETAS</t>
  </si>
  <si>
    <t>1.2.4.4.09.000002</t>
  </si>
  <si>
    <t xml:space="preserve">          CUATRIMOTOS</t>
  </si>
  <si>
    <t>1.2.4.4.09.000003</t>
  </si>
  <si>
    <t xml:space="preserve">          MOTOCICLETAS</t>
  </si>
  <si>
    <t>1.2.4.5.00.000000</t>
  </si>
  <si>
    <t xml:space="preserve">      EQUIPO DE DEFENSA Y SEGURIDAD</t>
  </si>
  <si>
    <t>1.2.4.5.01.000000</t>
  </si>
  <si>
    <t xml:space="preserve">        EQUIPO DE DEFENSA Y SEGURIDAD</t>
  </si>
  <si>
    <t>1.2.4.5.01.000001</t>
  </si>
  <si>
    <t xml:space="preserve">          ARMAMENTO</t>
  </si>
  <si>
    <t>1.2.4.5.01.000002</t>
  </si>
  <si>
    <t xml:space="preserve">          CHALECOS BALISTICOS</t>
  </si>
  <si>
    <t>1.2.4.5.01.000003</t>
  </si>
  <si>
    <t xml:space="preserve">          EQUIPO ANTIMOTIN</t>
  </si>
  <si>
    <t>1.2.4.6.00.000000</t>
  </si>
  <si>
    <t xml:space="preserve">      MAQUINARIA, OTROS EQUIPOS Y HERRAMIENTAS</t>
  </si>
  <si>
    <t>1.2.4.6.01.000000</t>
  </si>
  <si>
    <t xml:space="preserve">        MAQUINARIA Y EQUIPO AGROPECUARIO</t>
  </si>
  <si>
    <t>1.2.4.6.01.000001</t>
  </si>
  <si>
    <t xml:space="preserve">          EQUIPO AGRICOLA</t>
  </si>
  <si>
    <t>1.2.4.6.01.000002</t>
  </si>
  <si>
    <t xml:space="preserve">          MAQUINARIA AGRICOLA</t>
  </si>
  <si>
    <t>1.2.4.6.01.000003</t>
  </si>
  <si>
    <t xml:space="preserve">          EQUIPO PARA RASTRO</t>
  </si>
  <si>
    <t>1.2.4.6.02.000000</t>
  </si>
  <si>
    <t xml:space="preserve">        MAQUINARIA Y EQUIPO INDUSTRIAL</t>
  </si>
  <si>
    <t>1.2.4.6.02.000001</t>
  </si>
  <si>
    <t xml:space="preserve">          MAQUINARIA INDUSTRIAL</t>
  </si>
  <si>
    <t>1.2.4.6.02.000002</t>
  </si>
  <si>
    <t xml:space="preserve">          EQUIPO INDUSTRIAL</t>
  </si>
  <si>
    <t>1.2.4.6.03.000000</t>
  </si>
  <si>
    <t xml:space="preserve">        MAQUINARIA Y EQUIPO DE CONSTRUCCION</t>
  </si>
  <si>
    <t>1.2.4.6.03.000001</t>
  </si>
  <si>
    <t xml:space="preserve">          MAQUINARIA DE CONSTRUCCION</t>
  </si>
  <si>
    <t>1.2.4.6.03.000002</t>
  </si>
  <si>
    <t xml:space="preserve">          EQUIPO DE CONSTRUCCION</t>
  </si>
  <si>
    <t>1.2.4.6.04.000000</t>
  </si>
  <si>
    <t xml:space="preserve">        SISTEMAS DE AIRE ACONDICIONADO, CALEFACCION Y DE REFRIGERACION INDUSTRIAL Y COMERCIAL</t>
  </si>
  <si>
    <t>1.2.4.6.04.000001</t>
  </si>
  <si>
    <t xml:space="preserve">          AIRE ACONDICIONADO</t>
  </si>
  <si>
    <t>1.2.4.6.05.000000</t>
  </si>
  <si>
    <t xml:space="preserve">        EQUIPO DE COMUNICACION Y TELECOMUNICACION</t>
  </si>
  <si>
    <t>1.2.4.6.05.000001</t>
  </si>
  <si>
    <t xml:space="preserve">          APARATOS TELEFONICOS</t>
  </si>
  <si>
    <t>1.2.4.6.05.000002</t>
  </si>
  <si>
    <t xml:space="preserve">          ANTENAS</t>
  </si>
  <si>
    <t>1.2.4.6.05.000003</t>
  </si>
  <si>
    <t xml:space="preserve">          BARRA DE LUCES-TORRETAS</t>
  </si>
  <si>
    <t>1.2.4.6.05.000004</t>
  </si>
  <si>
    <t xml:space="preserve">          EQUIPO DE RASTREO</t>
  </si>
  <si>
    <t>1.2.4.6.05.000005</t>
  </si>
  <si>
    <t xml:space="preserve">          RADIOS</t>
  </si>
  <si>
    <t>1.2.4.6.05.000006</t>
  </si>
  <si>
    <t xml:space="preserve">          SIRENAS</t>
  </si>
  <si>
    <t>1.2.4.6.05.000007</t>
  </si>
  <si>
    <t xml:space="preserve">          OTRO EQUIPO DE COMUNICACION</t>
  </si>
  <si>
    <t>1.2.4.6.06.000000</t>
  </si>
  <si>
    <t xml:space="preserve">        EQUIPOS DE GENERACION ELECTRICA, APARATOS Y ACCESORIOS ELECTRICOS</t>
  </si>
  <si>
    <t>1.2.4.6.06.000001</t>
  </si>
  <si>
    <t xml:space="preserve">          EQUIPOS DE GENERACION ELECTRICA</t>
  </si>
  <si>
    <t>1.2.4.6.07.000000</t>
  </si>
  <si>
    <t xml:space="preserve">        HERRAMIENTAS Y MAQUINAS-HERRAMIENTA</t>
  </si>
  <si>
    <t>1.2.4.6.07.000001</t>
  </si>
  <si>
    <t xml:space="preserve">          HERRAMIENTAS</t>
  </si>
  <si>
    <t>1.2.4.6.09.000000</t>
  </si>
  <si>
    <t xml:space="preserve">        OTROS EQUIPOS</t>
  </si>
  <si>
    <t>1.2.4.6.09.000001</t>
  </si>
  <si>
    <t xml:space="preserve">          OTROS EQUIPOS</t>
  </si>
  <si>
    <t>1.2.4.6.09.000002</t>
  </si>
  <si>
    <t xml:space="preserve">          CONTENEDORES</t>
  </si>
  <si>
    <t>1.2.4.7.00.000000</t>
  </si>
  <si>
    <t xml:space="preserve">      COLECCIONES, OBRAS DE ARTE Y OBJETOS VALIOSOS</t>
  </si>
  <si>
    <t>1.2.4.7.01.000000</t>
  </si>
  <si>
    <t xml:space="preserve">        BIENES ARTISTICOS, CULTURALES Y CIENTIFICOS</t>
  </si>
  <si>
    <t>1.2.4.7.01.000001</t>
  </si>
  <si>
    <t xml:space="preserve">          PINTURAS</t>
  </si>
  <si>
    <t>1.2.4.7.01.000002</t>
  </si>
  <si>
    <t xml:space="preserve">          ESCULTURAS</t>
  </si>
  <si>
    <t>1.2.4.7.01.000003</t>
  </si>
  <si>
    <t xml:space="preserve">          CUADROS</t>
  </si>
  <si>
    <t>1.2.4.8.00.000000</t>
  </si>
  <si>
    <t xml:space="preserve">      ACTIVOS BIOLOGICOS</t>
  </si>
  <si>
    <t>1.2.4.8.07.000000</t>
  </si>
  <si>
    <t xml:space="preserve">        ESPECIES MENORES Y DE ZOOLOGICO</t>
  </si>
  <si>
    <t>1.2.4.8.07.000001</t>
  </si>
  <si>
    <t xml:space="preserve">          PERROS</t>
  </si>
  <si>
    <t>1.2.5.1.00.000000</t>
  </si>
  <si>
    <t xml:space="preserve">      SOFTWARE</t>
  </si>
  <si>
    <t>1.2.5.1.01.000000</t>
  </si>
  <si>
    <t xml:space="preserve">        SOFTWARE</t>
  </si>
  <si>
    <t>1.2.5.1.01.000001</t>
  </si>
  <si>
    <t xml:space="preserve">          PAQUETES DE INFORMACION</t>
  </si>
  <si>
    <t>1.2.5.4.00.000000</t>
  </si>
  <si>
    <t xml:space="preserve">      LICENCIAS</t>
  </si>
  <si>
    <t>1.2.5.4.01.000000</t>
  </si>
  <si>
    <t xml:space="preserve">        LICENCIAS INFORMATICAS E INTELECTUALES</t>
  </si>
  <si>
    <t>1.2.5.4.01.000001</t>
  </si>
  <si>
    <t xml:space="preserve">          LICENCIAS INFORMATICAS</t>
  </si>
  <si>
    <t>1.2.6.3.00.000000</t>
  </si>
  <si>
    <t xml:space="preserve">      DEPRECIACION ACUMULADA DE BIENES MUEBLES</t>
  </si>
  <si>
    <t>1.2.6.3.01.000000</t>
  </si>
  <si>
    <t xml:space="preserve">        DEPRECIACION ACUMULADA DE MOBILIARIO Y EQUIPO DE ADMINISTRACION</t>
  </si>
  <si>
    <t>1.2.6.3.01.000001</t>
  </si>
  <si>
    <t xml:space="preserve">          MUEBLES DE OFICINA Y ESTANTERIA</t>
  </si>
  <si>
    <t>1.2.6.3.01.000002</t>
  </si>
  <si>
    <t xml:space="preserve">          MUEBLES, EXCEPTO DE OFICINA Y ESTANTERIA</t>
  </si>
  <si>
    <t>1.2.6.3.01.000003</t>
  </si>
  <si>
    <t xml:space="preserve">          EQUIPO DE COMPUTO Y DE TECNOLOGIAS DE LA INFORMACION</t>
  </si>
  <si>
    <t>1.2.6.3.01.000004</t>
  </si>
  <si>
    <t xml:space="preserve">          OTROS MOBILIARIOS Y EQUIPOS DE ADMINISTRACION</t>
  </si>
  <si>
    <t>1.2.6.3.02.000000</t>
  </si>
  <si>
    <t xml:space="preserve">        DEPRECIACION ACUMULADA DE MOBILIARIO Y EQUIPO EDUCACIONAL Y RECREATIVO</t>
  </si>
  <si>
    <t>1.2.6.3.02.000001</t>
  </si>
  <si>
    <t xml:space="preserve">          EQUIPOS Y APARATOS AUDIOVISUALES</t>
  </si>
  <si>
    <t>1.2.6.3.02.000002</t>
  </si>
  <si>
    <t xml:space="preserve">          APARATOS DEPORTIVOS</t>
  </si>
  <si>
    <t>1.2.6.3.02.000003</t>
  </si>
  <si>
    <t xml:space="preserve">          CAMARAS FOTOGRAFICAS Y DE VIDEO</t>
  </si>
  <si>
    <t>1.2.6.3.02.000004</t>
  </si>
  <si>
    <t xml:space="preserve">          OTRO MOBILIARIO Y EQUIPO EDUCACIONAL Y RECREATIVO</t>
  </si>
  <si>
    <t>1.2.6.3.03.000000</t>
  </si>
  <si>
    <t xml:space="preserve">        DEPRECIACION ACUMULADA DE EQUIPO E INSTRUMENTAL MEDICO Y DE LABORATORIO</t>
  </si>
  <si>
    <t>1.2.6.3.03.000001</t>
  </si>
  <si>
    <t xml:space="preserve">          EQUIPO MEDICO Y DE LABORATORIO</t>
  </si>
  <si>
    <t>1.2.6.3.04.000000</t>
  </si>
  <si>
    <t xml:space="preserve">        DEPRECIACION ACUMULADA DE EQUIPO DE TRANSPORTE</t>
  </si>
  <si>
    <t>1.2.6.3.04.000001</t>
  </si>
  <si>
    <t xml:space="preserve">          AUTOMOVILES Y EQUIPO TERRESTRE</t>
  </si>
  <si>
    <t>1.2.6.3.04.000002</t>
  </si>
  <si>
    <t xml:space="preserve">          CARROCERIAS Y REMOLQUES</t>
  </si>
  <si>
    <t>1.2.6.3.04.000009</t>
  </si>
  <si>
    <t xml:space="preserve">          OTROS EQUIPOS DE TRANSPORTE</t>
  </si>
  <si>
    <t>1.2.6.3.05.000000</t>
  </si>
  <si>
    <t xml:space="preserve">        DEPRECIACION ACUMULADA DE EQUIPO DE DEFENSA Y SEGURIDAD</t>
  </si>
  <si>
    <t>1.2.6.3.05.000001</t>
  </si>
  <si>
    <t>1.2.6.3.05.000002</t>
  </si>
  <si>
    <t>1.2.6.3.05.000003</t>
  </si>
  <si>
    <t>1.2.6.3.06.000000</t>
  </si>
  <si>
    <t xml:space="preserve">        DEPRECIACION ACUMULADA DE MAQUINARIA, OTRO EQUIPO Y HERRAMIENTAS</t>
  </si>
  <si>
    <t>1.2.6.3.06.000001</t>
  </si>
  <si>
    <t xml:space="preserve">          MAQUINARIA Y EQUIPO AGROPECUARIO</t>
  </si>
  <si>
    <t>1.2.6.3.06.000002</t>
  </si>
  <si>
    <t xml:space="preserve">          MAQUINARIA Y EQUIPO INDUSTRIAL</t>
  </si>
  <si>
    <t>1.2.6.3.06.000003</t>
  </si>
  <si>
    <t xml:space="preserve">          MAQUINARIA Y EQUIPO DE CONSTRUCCION</t>
  </si>
  <si>
    <t>1.2.6.3.06.000004</t>
  </si>
  <si>
    <t xml:space="preserve">          SISTEMAS DE AIRE ACONDICIONADO, CALEFACCION Y DE REFRIGERACION INDUSTRIAL Y COMERCIAL</t>
  </si>
  <si>
    <t>1.2.6.3.06.000005</t>
  </si>
  <si>
    <t xml:space="preserve">          EQUIPO DE COMUNICACION Y TELECOMUNICACION</t>
  </si>
  <si>
    <t>1.2.6.3.06.000006</t>
  </si>
  <si>
    <t xml:space="preserve">          EQUIPOS DE GENERACION ELECTRICA, APARATOS Y ACCESORIOS ELECTRICOS</t>
  </si>
  <si>
    <t>1.2.6.3.06.000007</t>
  </si>
  <si>
    <t xml:space="preserve">          HERRAMIENTAS Y MAQUINAS-HERRAMIENTA</t>
  </si>
  <si>
    <t>1.2.6.3.06.000008</t>
  </si>
  <si>
    <t>1.2.6.5.00.000000</t>
  </si>
  <si>
    <t xml:space="preserve">      AMORTIZACION ACUMULADA DE ACTIVOS INTANGIBLES</t>
  </si>
  <si>
    <t>1.2.6.5.01.000000</t>
  </si>
  <si>
    <t xml:space="preserve">        AMORTIZACION ACUMULADAS DE SOFTWARE</t>
  </si>
  <si>
    <t>1.2.6.5.01.000001</t>
  </si>
  <si>
    <t xml:space="preserve">           AMORTIZACION ACUMULADAS DE SOFTWARE</t>
  </si>
  <si>
    <t>1.2.6.5.04.000000</t>
  </si>
  <si>
    <t xml:space="preserve">        AMORTIZACION ACUMULADAS DE LICENCIAS</t>
  </si>
  <si>
    <t>1.2.6.5.04.000001</t>
  </si>
  <si>
    <t xml:space="preserve">          AMORTIZACION ACUMULADAS DE LICENCIAS</t>
  </si>
  <si>
    <t>2.1.0.0.00.000000</t>
  </si>
  <si>
    <t xml:space="preserve">  PASIVO CIRCULANTE</t>
  </si>
  <si>
    <t>2.1.1.0.00.000000</t>
  </si>
  <si>
    <t xml:space="preserve">    CUENTAS POR PAGAR A CORTO PLAZO</t>
  </si>
  <si>
    <t>2.1.1.2.00.000000</t>
  </si>
  <si>
    <t xml:space="preserve">      PROVEEDORES POR PAGAR A CORTO PLAZO</t>
  </si>
  <si>
    <t>2.1.1.2.01.000000</t>
  </si>
  <si>
    <t xml:space="preserve">        DEUDAS POR ADQUISICION DE BIENES Y CONTRATACION DE SERVICIOS POR PAGAR A CP</t>
  </si>
  <si>
    <t>2.1.1.2.03.000000</t>
  </si>
  <si>
    <t xml:space="preserve">        OTRAS DEUDAS COMERCIALES POR PAGAR A CP</t>
  </si>
  <si>
    <t>2.1.1.3.00.000000</t>
  </si>
  <si>
    <t xml:space="preserve">      CONTRATISTAS POR OBRAS PUBLICAS POR PAGAR A CORTO PLAZO</t>
  </si>
  <si>
    <t>2.1.1.3.01.000000</t>
  </si>
  <si>
    <t xml:space="preserve">        CONTRATISTAS POR OBRAS PUBLICAS EN BIENES DE DOMINIO PUBLICO POR PAGAR A CP</t>
  </si>
  <si>
    <t>2.1.1.7.00.000000</t>
  </si>
  <si>
    <t xml:space="preserve">      RETENCIONES Y CONTRIBUCIONES POR PAGAR A CORTO PLAZO</t>
  </si>
  <si>
    <t>2.1.1.7.01.000000</t>
  </si>
  <si>
    <t xml:space="preserve">        RETENCIONES DE IMPUESTOS POR PAGAR A CP</t>
  </si>
  <si>
    <t>2.1.1.7.01.000001</t>
  </si>
  <si>
    <t xml:space="preserve">          I.S.R. SUELDOS ORDINARIA</t>
  </si>
  <si>
    <t>2.1.1.7.01.000003</t>
  </si>
  <si>
    <t xml:space="preserve">          PROVISION I.S.R. SUELDOS DIF</t>
  </si>
  <si>
    <t>2.1.1.7.01.000006</t>
  </si>
  <si>
    <t xml:space="preserve">          RETENCION ARRENDAMIENTO</t>
  </si>
  <si>
    <t>2.1.1.7.01.000007</t>
  </si>
  <si>
    <t xml:space="preserve">          RETENCION HONORARIOS</t>
  </si>
  <si>
    <t>2.1.1.7.06.000000</t>
  </si>
  <si>
    <t xml:space="preserve">        OTRAS RETENCIONES Y CONTRIBUCIONES POR PAGAR A CP</t>
  </si>
  <si>
    <t>2.1.1.7.06.000001</t>
  </si>
  <si>
    <t xml:space="preserve">          CAMARA MEXICANA DE LA INDUSTRIA DE LA C.</t>
  </si>
  <si>
    <t>2.1.1.7.06.000002</t>
  </si>
  <si>
    <t xml:space="preserve">          5 AL MILLAR SUPERVISION ARTICULO 191</t>
  </si>
  <si>
    <t>2.1.1.7.06.000004</t>
  </si>
  <si>
    <t xml:space="preserve">          ASISTENCIA SOCIAL</t>
  </si>
  <si>
    <t>2.1.1.7.06.000006</t>
  </si>
  <si>
    <t xml:space="preserve">          10 % MULTAS FEDERALES NO FISCALES</t>
  </si>
  <si>
    <t>2.1.1.7.06.000012</t>
  </si>
  <si>
    <t xml:space="preserve">          RETENCION POR RETRASO EN LA EJECUCION DE OBRA PUBLICA</t>
  </si>
  <si>
    <t>2.1.1.8.00.000000</t>
  </si>
  <si>
    <t xml:space="preserve">      DEVOLUCIONES DE LA LEY DE INGRESOS POR PAGAR A CORTO PLAZO</t>
  </si>
  <si>
    <t>2.1.1.8.01.000000</t>
  </si>
  <si>
    <t xml:space="preserve">        DEVOLUCIONES DE LA LEY DE INGRESOS POR PAGAR A CORTO  PLAZO</t>
  </si>
  <si>
    <t>2.1.1.9.00.000000</t>
  </si>
  <si>
    <t xml:space="preserve">      OTRAS CUENTAS POR PAGAR A CORTO PLAZO</t>
  </si>
  <si>
    <t>2.1.1.9.08.000000</t>
  </si>
  <si>
    <t xml:space="preserve">        OTRAS CUENTAS POR PAGAR A CP</t>
  </si>
  <si>
    <t>2.1.2.0.00.000000</t>
  </si>
  <si>
    <t xml:space="preserve">    DOCUMENTOS POR PAGAR A CORTO PLAZO</t>
  </si>
  <si>
    <t>2.1.2.9.00.000000</t>
  </si>
  <si>
    <t xml:space="preserve">      OTROS DOCUMENTOS POR PAGAR A CORTO PLAZO</t>
  </si>
  <si>
    <t>2.1.2.9.01.000000</t>
  </si>
  <si>
    <t xml:space="preserve">        FUNCIONARIOS Y EMPLEADOS</t>
  </si>
  <si>
    <t>2.1.2.9.02.000000</t>
  </si>
  <si>
    <t xml:space="preserve">        OTROS ACREEDORES</t>
  </si>
  <si>
    <t>2.1.2.9.04.000000</t>
  </si>
  <si>
    <t>2.1.2.9.05.000000</t>
  </si>
  <si>
    <t>2.1.2.9.06.000000</t>
  </si>
  <si>
    <t xml:space="preserve">        FINIQUITOS Y LIQUIDACIONES</t>
  </si>
  <si>
    <t>2.1.2.9.09.000000</t>
  </si>
  <si>
    <t xml:space="preserve">        2% ISN</t>
  </si>
  <si>
    <t>2.1.2.9.10.000000</t>
  </si>
  <si>
    <t xml:space="preserve">        CUOTA PATRONAL DEL IMSS MUNICIPAL</t>
  </si>
  <si>
    <t>2.1.3.0.00.000000</t>
  </si>
  <si>
    <t>2.1.5.0.00.000000</t>
  </si>
  <si>
    <t xml:space="preserve">    PASIVOS DIFERIDOS A CORTO PLAZO</t>
  </si>
  <si>
    <t>2.1.5.9.00.000000</t>
  </si>
  <si>
    <t xml:space="preserve">      OTROS PASIVOS DIFERIDOS A CORTO PLAZO</t>
  </si>
  <si>
    <t>2.1.7.0.00.000000</t>
  </si>
  <si>
    <t xml:space="preserve">    PROVISIONES A CORTO PLAZO</t>
  </si>
  <si>
    <t>2.1.7.9.00.000000</t>
  </si>
  <si>
    <t xml:space="preserve">      OTRAS PROVISIONES A CORTO PLAZO</t>
  </si>
  <si>
    <t>2.1.7.9.01.000000</t>
  </si>
  <si>
    <t xml:space="preserve">        PROVISIONES RECURSOS HUMANOS</t>
  </si>
  <si>
    <t>2.1.7.9.01.000023</t>
  </si>
  <si>
    <t xml:space="preserve">          SEGUROS EL POTOSI, S.A.</t>
  </si>
  <si>
    <t>2.1.7.9.01.000024</t>
  </si>
  <si>
    <t xml:space="preserve">          GRUPO NACIONAL PROVINCIAL S.A.</t>
  </si>
  <si>
    <t>2.1.7.9.01.000025</t>
  </si>
  <si>
    <t xml:space="preserve">          SINDICATO DE TRABAJADORES AL SERVICIO DEL MUNICIPIO</t>
  </si>
  <si>
    <t>2.1.7.9.01.000026</t>
  </si>
  <si>
    <t xml:space="preserve">          ADMINISTRADORA DE CAJA BIENESTAR S A DE C V SFP</t>
  </si>
  <si>
    <t>2.1.7.9.01.000027</t>
  </si>
  <si>
    <t xml:space="preserve">          INFONACOT</t>
  </si>
  <si>
    <t>2.1.7.9.01.000030</t>
  </si>
  <si>
    <t xml:space="preserve">          CAJA DE AHORRO DE LOS TRABAJADORES DEL MUNICIPIO DE QUERETARO, S.C.</t>
  </si>
  <si>
    <t>2.1.7.9.01.000032</t>
  </si>
  <si>
    <t xml:space="preserve">          CAJA INMACULADA S.C. DE AP DE R.L. DE C.V.</t>
  </si>
  <si>
    <t>2.1.7.9.01.000033</t>
  </si>
  <si>
    <t xml:space="preserve">          QUALITAS COMPA?IA DE SEGUROS, S.A.B. DE C.V.</t>
  </si>
  <si>
    <t>2.1.7.9.01.000034</t>
  </si>
  <si>
    <t xml:space="preserve">          METLIFE  MEXICO S.A.</t>
  </si>
  <si>
    <t>2.1.7.9.01.000036</t>
  </si>
  <si>
    <t xml:space="preserve">          SEGUROS ARGOS, S.A. DE  C.V.</t>
  </si>
  <si>
    <t>2.1.7.9.01.000041</t>
  </si>
  <si>
    <t xml:space="preserve">          VELASCO ARCE Y ASOCIADOS AGENTE DE SEGUROS S.A. DE C.V.</t>
  </si>
  <si>
    <t>2.1.7.9.01.000043</t>
  </si>
  <si>
    <t xml:space="preserve">          CUOTAS OBRERO DEL I.M.S.S.</t>
  </si>
  <si>
    <t>2.1.7.9.01.000050</t>
  </si>
  <si>
    <t xml:space="preserve">          LIBERTAD SERVICIOS FINANCIEROS S.A. DE C.V. S.F.P.</t>
  </si>
  <si>
    <t>3.0.0.0.00.000000</t>
  </si>
  <si>
    <t>HACIENDA PUBLICA/ PATRIMONIO</t>
  </si>
  <si>
    <t>3.2.0.0.00.000000</t>
  </si>
  <si>
    <t xml:space="preserve">  HACIENDA PUBLICA /PATRIMONIO GENERADO</t>
  </si>
  <si>
    <t>3.2.2.1.00.000000</t>
  </si>
  <si>
    <t xml:space="preserve">      RESULTADOS DE EJERCICIOS ANTERIORES</t>
  </si>
  <si>
    <t>3.2.2.1.01.000000</t>
  </si>
  <si>
    <t xml:space="preserve">        REMANENTE DE EJERCICIOS ANTERIORES</t>
  </si>
  <si>
    <t>3.2.2.1.01.000001</t>
  </si>
  <si>
    <t xml:space="preserve">          RESULTADO DE EJERCICIOS ANTERIORES</t>
  </si>
  <si>
    <t>3.2.2.1.01.000003</t>
  </si>
  <si>
    <t xml:space="preserve">          REMANENTE DEL EJERCICIO 2004</t>
  </si>
  <si>
    <t>3.2.2.1.01.000004</t>
  </si>
  <si>
    <t xml:space="preserve">          REMANENTE DEL EJERCICIO 2005</t>
  </si>
  <si>
    <t>3.2.2.1.01.000005</t>
  </si>
  <si>
    <t xml:space="preserve">          REMANENTE DEL EJERCICIO 2006</t>
  </si>
  <si>
    <t>3.2.2.1.01.000006</t>
  </si>
  <si>
    <t xml:space="preserve">          REMANENTE DEL EJERCICIO 2007</t>
  </si>
  <si>
    <t>3.2.2.1.01.000007</t>
  </si>
  <si>
    <t xml:space="preserve">          REMANENTE DEL EJERCICIO 2008</t>
  </si>
  <si>
    <t>3.2.2.1.01.000008</t>
  </si>
  <si>
    <t xml:space="preserve">          REMANENTE DEL EJERCICIO 2009</t>
  </si>
  <si>
    <t>3.2.2.1.01.000009</t>
  </si>
  <si>
    <t xml:space="preserve">          REMANENTE DEL EJERCICIO 2010</t>
  </si>
  <si>
    <t>3.2.2.1.01.000010</t>
  </si>
  <si>
    <t xml:space="preserve">          REMANENTE DEL EJERCICIO 2011</t>
  </si>
  <si>
    <t>3.2.2.1.01.000011</t>
  </si>
  <si>
    <t xml:space="preserve">          REMANENTE DEL EJERCICIO 2012</t>
  </si>
  <si>
    <t>3.2.2.1.01.000012</t>
  </si>
  <si>
    <t xml:space="preserve">          REMANENTE DEL EJERCICIO 2013</t>
  </si>
  <si>
    <t>4.1.0.0.00.000000</t>
  </si>
  <si>
    <t xml:space="preserve">  INGRESOS DE GESTION</t>
  </si>
  <si>
    <t>4.1.1.1.00.000000</t>
  </si>
  <si>
    <t xml:space="preserve">      IMPUESTOS SOBRE LOS INGRESOS</t>
  </si>
  <si>
    <t>4.1.1.1.01.000000</t>
  </si>
  <si>
    <t>4.1.1.2.00.000000</t>
  </si>
  <si>
    <t xml:space="preserve">      IMPUESTOS SOBRE EL PATRIMONIO</t>
  </si>
  <si>
    <t>4.1.1.2.01.000000</t>
  </si>
  <si>
    <t xml:space="preserve">        IMPUESTO PREDIAL</t>
  </si>
  <si>
    <t>4.1.1.2.01.000001</t>
  </si>
  <si>
    <t>4.1.1.2.02.000000</t>
  </si>
  <si>
    <t>4.1.1.2.02.000001</t>
  </si>
  <si>
    <t>4.1.1.2.03.000000</t>
  </si>
  <si>
    <t>4.1.1.2.03.000001</t>
  </si>
  <si>
    <t>4.1.1.2.03.000002</t>
  </si>
  <si>
    <t>4.1.1.7.00.000000</t>
  </si>
  <si>
    <t xml:space="preserve">      ACCESORIOS DE IMPUESTOS</t>
  </si>
  <si>
    <t>4.1.1.7.01.000000</t>
  </si>
  <si>
    <t>4.1.1.7.01.000001</t>
  </si>
  <si>
    <t xml:space="preserve">        MULTAS</t>
  </si>
  <si>
    <t>4.1.1.9.00.000000</t>
  </si>
  <si>
    <t xml:space="preserve">      OTROS IMPUESTOS</t>
  </si>
  <si>
    <t>4.1.1.9.01.000000</t>
  </si>
  <si>
    <t xml:space="preserve">        IMPUESTO POR EDUCACION Y OBRAS PUBLICAS MUNICIPALES</t>
  </si>
  <si>
    <t>4.1.1.9.01.000001</t>
  </si>
  <si>
    <t>4.1.4.1.00.000000</t>
  </si>
  <si>
    <t xml:space="preserve">      DERECHOS POR EL USO, GOCE, APROVECHAMIENTO O EXPLOTACION DE BIENES DE DOMINIO PUBLICO</t>
  </si>
  <si>
    <t>4.1.4.1.01.000000</t>
  </si>
  <si>
    <t xml:space="preserve">        DERECHOS POR EL USO, GOCE, APROVECHAMIENTO O EXPLOTACION DE BIENES DE DOMINIO PUBLICO</t>
  </si>
  <si>
    <t>4.1.4.1.01.000002</t>
  </si>
  <si>
    <t>4.1.4.1.01.000003</t>
  </si>
  <si>
    <t>4.1.4.1.01.000020</t>
  </si>
  <si>
    <t>4.1.4.3.00.000000</t>
  </si>
  <si>
    <t xml:space="preserve">      DERECHOS POR LA PRESTACION DE SERVICIOS</t>
  </si>
  <si>
    <t>4.1.4.3.01.000000</t>
  </si>
  <si>
    <t>4.1.4.3.01.000001</t>
  </si>
  <si>
    <t xml:space="preserve">          DESIGNACION DE NUMERO OFICIAL</t>
  </si>
  <si>
    <t xml:space="preserve">          ALINEAMIENTO</t>
  </si>
  <si>
    <t>4.1.4.3.01.000005</t>
  </si>
  <si>
    <t>4.1.4.3.01.000011</t>
  </si>
  <si>
    <t>4.1.4.3.01.000023</t>
  </si>
  <si>
    <t>4.1.4.3.01.000024</t>
  </si>
  <si>
    <t>4.1.4.3.01.000025</t>
  </si>
  <si>
    <t>4.1.4.3.01.000033</t>
  </si>
  <si>
    <t>4.1.4.3.01.000037</t>
  </si>
  <si>
    <t>4.1.4.3.01.000038</t>
  </si>
  <si>
    <t>4.1.4.3.02.000000</t>
  </si>
  <si>
    <t xml:space="preserve">        DERECHOS DE ALUMBRADO PUBLICO</t>
  </si>
  <si>
    <t>4.1.4.3.02.000001</t>
  </si>
  <si>
    <t>4.1.4.3.03.000000</t>
  </si>
  <si>
    <t>4.1.4.3.03.000001</t>
  </si>
  <si>
    <t>4.1.4.3.04.000000</t>
  </si>
  <si>
    <t>4.1.4.3.04.000001</t>
  </si>
  <si>
    <t>4.1.4.3.05.000000</t>
  </si>
  <si>
    <t>4.1.4.3.05.000004</t>
  </si>
  <si>
    <t>4.1.4.3.05.000008</t>
  </si>
  <si>
    <t>4.1.4.3.05.000012</t>
  </si>
  <si>
    <t>4.1.4.3.05.000013</t>
  </si>
  <si>
    <t>4.1.4.3.06.000000</t>
  </si>
  <si>
    <t>4.1.4.3.06.000001</t>
  </si>
  <si>
    <t>4.1.4.3.06.000003</t>
  </si>
  <si>
    <t>4.1.4.3.06.000004</t>
  </si>
  <si>
    <t>4.1.4.3.06.000005</t>
  </si>
  <si>
    <t>4.1.4.3.07.000000</t>
  </si>
  <si>
    <t>4.1.4.3.07.000002</t>
  </si>
  <si>
    <t>4.1.4.3.07.000005</t>
  </si>
  <si>
    <t>4.1.4.3.08.000000</t>
  </si>
  <si>
    <t>4.1.4.3.09.000000</t>
  </si>
  <si>
    <t>4.1.4.3.09.000003</t>
  </si>
  <si>
    <t>4.1.4.3.11.000000</t>
  </si>
  <si>
    <t>4.1.4.3.11.000004</t>
  </si>
  <si>
    <t>4.1.4.3.11.000007</t>
  </si>
  <si>
    <t>4.1.4.3.11.000015</t>
  </si>
  <si>
    <t>4.1.4.3.11.000023</t>
  </si>
  <si>
    <t>4.1.4.3.11.000027</t>
  </si>
  <si>
    <t>4.1.4.3.11.000056</t>
  </si>
  <si>
    <t>4.1.4.3.11.000057</t>
  </si>
  <si>
    <t>4.1.4.3.11.000075</t>
  </si>
  <si>
    <t>4.1.4.3.12.000000</t>
  </si>
  <si>
    <t>4.1.4.3.12.000001</t>
  </si>
  <si>
    <t>4.1.4.3.12.000002</t>
  </si>
  <si>
    <t>4.1.4.3.12.000003</t>
  </si>
  <si>
    <t>4.1.4.3.12.000005</t>
  </si>
  <si>
    <t>4.1.4.4.00.000000</t>
  </si>
  <si>
    <t>4.1.4.4.01.000000</t>
  </si>
  <si>
    <t>4.1.6.1.00.000000</t>
  </si>
  <si>
    <t xml:space="preserve">      INCENTIVOS DERIVADOS DE LA COLABORACION FISCAL</t>
  </si>
  <si>
    <t>4.1.6.1.01.000000</t>
  </si>
  <si>
    <t xml:space="preserve">        INCENTIVOS DERIVADOS DE LA COLABORACION FISCAL</t>
  </si>
  <si>
    <t>4.1.6.2.00.000000</t>
  </si>
  <si>
    <t xml:space="preserve">      MULTAS</t>
  </si>
  <si>
    <t>4.1.6.2.01.000000</t>
  </si>
  <si>
    <t>4.1.6.2.01.000001</t>
  </si>
  <si>
    <t>4.1.6.3.00.000000</t>
  </si>
  <si>
    <t>4.1.6.3.01.000000</t>
  </si>
  <si>
    <t xml:space="preserve">        INDEMNIZACIONES</t>
  </si>
  <si>
    <t>4.1.6.3.01.000001</t>
  </si>
  <si>
    <t>4.1.6.4.00.000000</t>
  </si>
  <si>
    <t xml:space="preserve">      REINTEGROS</t>
  </si>
  <si>
    <t>4.1.6.4.01.000000</t>
  </si>
  <si>
    <t xml:space="preserve">        REINTEGROS</t>
  </si>
  <si>
    <t>4.1.6.4.01.000001</t>
  </si>
  <si>
    <t>4.1.6.8.00.000000</t>
  </si>
  <si>
    <t xml:space="preserve">      ACCESORIOS DE APROVECHAMIENTOS</t>
  </si>
  <si>
    <t>4.1.6.8.01.000000</t>
  </si>
  <si>
    <t xml:space="preserve">        ACCESORIOS DE APROVECHAMIENTOS</t>
  </si>
  <si>
    <t>4.1.6.9.00.000000</t>
  </si>
  <si>
    <t xml:space="preserve">      OTROS APROVECHAMIENTOS</t>
  </si>
  <si>
    <t>4.1.6.9.01.000000</t>
  </si>
  <si>
    <t xml:space="preserve">        OTROS APROVECHAMIENTOS</t>
  </si>
  <si>
    <t>4.1.6.9.01.000001</t>
  </si>
  <si>
    <t>4.2.0.0.00.000000</t>
  </si>
  <si>
    <t xml:space="preserve">  PARTICIPACIONES, APORTACIONES, TRANSFERENCIAS, ASIGNACIONES, SUBSIDIOS Y OTRAS AYUDAS</t>
  </si>
  <si>
    <t>4.2.1.0.00.000000</t>
  </si>
  <si>
    <t xml:space="preserve">    PARTICIPACIONES Y APORTACIONES</t>
  </si>
  <si>
    <t>4.2.1.1.01.000000</t>
  </si>
  <si>
    <t xml:space="preserve">        PARTICIPACIONES FEDERALES</t>
  </si>
  <si>
    <t>4.2.1.1.01.000001</t>
  </si>
  <si>
    <t>4.2.1.1.01.000002</t>
  </si>
  <si>
    <t xml:space="preserve">          FONDO DE FOMENTO MUNICIPAL</t>
  </si>
  <si>
    <t>4.2.1.1.01.000003</t>
  </si>
  <si>
    <t>4.2.1.1.01.000004</t>
  </si>
  <si>
    <t>4.2.1.1.01.000005</t>
  </si>
  <si>
    <t>4.2.1.1.01.000006</t>
  </si>
  <si>
    <t>4.2.1.1.01.000007</t>
  </si>
  <si>
    <t xml:space="preserve">          IMPUESTO POR LA VENTA DE BIENES</t>
  </si>
  <si>
    <t>4.2.1.1.01.000008</t>
  </si>
  <si>
    <t xml:space="preserve">          INCENTIVOS A LA VENTA FINAL DE GASOLINA Y DIESEL</t>
  </si>
  <si>
    <t>4.2.1.2.01.000000</t>
  </si>
  <si>
    <t xml:space="preserve">        APORTACIONES FEDERALES FISM</t>
  </si>
  <si>
    <t>4.2.1.2.01.000001</t>
  </si>
  <si>
    <t>4.2.1.2.02.000000</t>
  </si>
  <si>
    <t xml:space="preserve">        APORTACIONES FEDERALES FORTAMUN</t>
  </si>
  <si>
    <t>4.2.1.2.02.000001</t>
  </si>
  <si>
    <t>4.2.1.3.01.000000</t>
  </si>
  <si>
    <t xml:space="preserve">        CONVENIOS</t>
  </si>
  <si>
    <t>4.3.1.0.00.000000</t>
  </si>
  <si>
    <t xml:space="preserve">    INGRESOS FINANCIEROS</t>
  </si>
  <si>
    <t>4.3.1.1.00.000000</t>
  </si>
  <si>
    <t xml:space="preserve">      INTERESES GANADOS DE VALORES, CREDITOS, BONOS Y OTROS.</t>
  </si>
  <si>
    <t>4.3.1.1.01.000000</t>
  </si>
  <si>
    <t xml:space="preserve">        INTERESES GANADOS DE VALORES, CREDITOS, BONOS Y OTROS.</t>
  </si>
  <si>
    <t>5.0.0.0.00.000000</t>
  </si>
  <si>
    <t>GASTOS Y  OTRAS PERDIDAS</t>
  </si>
  <si>
    <t>5.1.0.0.00.000000</t>
  </si>
  <si>
    <t xml:space="preserve">  GASTOS DE FUNCIONAMIENTO</t>
  </si>
  <si>
    <t>5.1.1.1.00.000000</t>
  </si>
  <si>
    <t xml:space="preserve">      REMUNERACIONES AL PERSONAL DE CARACTER PERMANENTE</t>
  </si>
  <si>
    <t>5.1.1.1.01.000000</t>
  </si>
  <si>
    <t xml:space="preserve">        DIETAS</t>
  </si>
  <si>
    <t>5.1.1.1.01.000001</t>
  </si>
  <si>
    <t xml:space="preserve">          DIETAS</t>
  </si>
  <si>
    <t>5.1.1.1.03.000000</t>
  </si>
  <si>
    <t xml:space="preserve">        SUELDOS BASE AL PERSONAL PERMANENTE</t>
  </si>
  <si>
    <t>5.1.1.1.03.000001</t>
  </si>
  <si>
    <t xml:space="preserve">          SUELDOS BASE AL PERSONAL PERMANENTE</t>
  </si>
  <si>
    <t>5.1.1.3.00.000000</t>
  </si>
  <si>
    <t xml:space="preserve">      REMUNERACIONES ADICIONALES Y ESPECIALES</t>
  </si>
  <si>
    <t>5.1.1.3.01.000000</t>
  </si>
  <si>
    <t xml:space="preserve">        PRIMAS POR AÑOS DE SERVICIOS EFECTIVOS PRESTADOS</t>
  </si>
  <si>
    <t>5.1.1.3.01.000001</t>
  </si>
  <si>
    <t xml:space="preserve">          PRIMAS POR AÑOS DE SERVICIOS EFECTIVOS PRESTADOS</t>
  </si>
  <si>
    <t>5.1.1.3.02.000000</t>
  </si>
  <si>
    <t xml:space="preserve">        PRIMAS DE VACACIONES, DOMINICAL Y GRATIFICACION DE FIN DE A?O</t>
  </si>
  <si>
    <t>5.1.1.3.02.000001</t>
  </si>
  <si>
    <t xml:space="preserve">          PRIMAS DE VACACIONES</t>
  </si>
  <si>
    <t>5.1.1.3.02.000002</t>
  </si>
  <si>
    <t xml:space="preserve">          PRIMA DOMINICAL</t>
  </si>
  <si>
    <t>5.1.1.3.02.000003</t>
  </si>
  <si>
    <t xml:space="preserve">          AGUINALDO O GRATIFICACION DE FIN DE AÑO</t>
  </si>
  <si>
    <t>5.1.1.3.03.000000</t>
  </si>
  <si>
    <t xml:space="preserve">        HORAS EXTRAORDINARIAS</t>
  </si>
  <si>
    <t>5.1.1.3.03.000001</t>
  </si>
  <si>
    <t xml:space="preserve">          HORAS EXTRAORDINARIAS</t>
  </si>
  <si>
    <t>5.1.1.5.00.000000</t>
  </si>
  <si>
    <t xml:space="preserve">      OTRAS PRESTACIONES SOCIALES Y ECONOMICAS</t>
  </si>
  <si>
    <t>5.1.1.5.04.000000</t>
  </si>
  <si>
    <t xml:space="preserve">        PRESTACIONES CONTRACTUALES</t>
  </si>
  <si>
    <t>5.1.1.5.04.000001</t>
  </si>
  <si>
    <t xml:space="preserve">          PRESTACIONES CONTRACTUALES</t>
  </si>
  <si>
    <t xml:space="preserve">      PAGO DE ESTIMULOS A SERVIDORES PUBLICOS</t>
  </si>
  <si>
    <t xml:space="preserve">        ESTIMULOS</t>
  </si>
  <si>
    <t xml:space="preserve">          ESTIMULOS POR PRODUCTIVIDAD Y EFICIENCIA</t>
  </si>
  <si>
    <t>5.1.2.1.00.000000</t>
  </si>
  <si>
    <t xml:space="preserve">      MATERIALES DE ADMINISTRACION, EMISION DE DOCUMENTOS Y ARTICULOS OFICIALES</t>
  </si>
  <si>
    <t>5.1.2.1.01.000000</t>
  </si>
  <si>
    <t xml:space="preserve">        MATERIALES, UTILES Y EQUIPOS MENORES DE OFICINA</t>
  </si>
  <si>
    <t>5.1.2.1.01.000001</t>
  </si>
  <si>
    <t xml:space="preserve">          MATERIALES, UTILES Y EQUIPOS MENORES DE OFICINA</t>
  </si>
  <si>
    <t>5.1.2.1.04.000000</t>
  </si>
  <si>
    <t xml:space="preserve">        MATERIALES, UTILES Y EQUIPOS MENORES DE TECNOLOGIAS DE LA INFORMACION Y COMUNICACIONES</t>
  </si>
  <si>
    <t>5.1.2.1.04.000001</t>
  </si>
  <si>
    <t xml:space="preserve">          MATERIALES, UTILES Y EQUIPOS MENORES DE TECNOLOGIAS DE LA INFORMACION Y COMUNICACIONES</t>
  </si>
  <si>
    <t>5.1.2.1.06.000000</t>
  </si>
  <si>
    <t xml:space="preserve">        MATERIAL DE LIMPIEZA</t>
  </si>
  <si>
    <t>5.1.2.1.06.000001</t>
  </si>
  <si>
    <t xml:space="preserve">          MATERIAL DE LIMPIEZA</t>
  </si>
  <si>
    <t>5.1.2.2.00.000000</t>
  </si>
  <si>
    <t xml:space="preserve">      ALIMENTOS Y UTENSILIOS</t>
  </si>
  <si>
    <t>5.1.2.2.01.000000</t>
  </si>
  <si>
    <t xml:space="preserve">        PRODUCTOS ALIMENTICIOS PARA PERSONAS</t>
  </si>
  <si>
    <t>5.1.2.2.01.000001</t>
  </si>
  <si>
    <t xml:space="preserve">          PRODUCTOS ALIMENTICIOS PARA EL PERSONAL EN LAS INSTALACIONES DE LAS DEPENDENCIAS Y ENTIDADES</t>
  </si>
  <si>
    <t>5.1.2.2.01.000003</t>
  </si>
  <si>
    <t xml:space="preserve">          PRODUCTOS ALIMENTICIOS PARA EL PERSONAL DERIVADO DE ACTIVIDADES EXTRAORDINARIAS</t>
  </si>
  <si>
    <t>5.1.2.4.00.000000</t>
  </si>
  <si>
    <t xml:space="preserve">      MATERIALES Y ARTICULOS DE CONSTRUCCION Y DE REPARACION</t>
  </si>
  <si>
    <t>5.1.2.4.06.000000</t>
  </si>
  <si>
    <t xml:space="preserve">        MATERIAL ELECTRICO Y ELECTRONICO</t>
  </si>
  <si>
    <t>5.1.2.4.06.000001</t>
  </si>
  <si>
    <t xml:space="preserve">          MATERIAL ELECTRICO Y ELECTRONICO</t>
  </si>
  <si>
    <t>5.1.2.4.07.000000</t>
  </si>
  <si>
    <t xml:space="preserve">        ARTICULOS METALICOS PARA LA CONSTRUCCION</t>
  </si>
  <si>
    <t>5.1.2.4.07.000001</t>
  </si>
  <si>
    <t xml:space="preserve">          ARTICULOS METALICOS PARA LA CONSTRUCCION</t>
  </si>
  <si>
    <t>5.1.2.4.09.000000</t>
  </si>
  <si>
    <t xml:space="preserve">        OTROS MATERIALES Y ARTICULOS DE CONSTRUCCION Y REPARACION</t>
  </si>
  <si>
    <t>5.1.2.4.09.000001</t>
  </si>
  <si>
    <t xml:space="preserve">          OTROS MATERIALES Y ARTICULOS DE CONSTRUCCION Y REPARACION</t>
  </si>
  <si>
    <t>5.1.2.9.00.000000</t>
  </si>
  <si>
    <t xml:space="preserve">      HERRAMIENTAS, REFACCIONES Y ACCESORIOS MENORES</t>
  </si>
  <si>
    <t>5.1.2.9.02.000000</t>
  </si>
  <si>
    <t xml:space="preserve">        REFACCIONES Y ACCESORIOS MENORES DE EDIFICIOS</t>
  </si>
  <si>
    <t>5.1.2.9.02.000001</t>
  </si>
  <si>
    <t xml:space="preserve">          REFACCIONES Y ACCESORIOS MENORES DE EDIFICIOS</t>
  </si>
  <si>
    <t>5.1.3.1.00.000000</t>
  </si>
  <si>
    <t xml:space="preserve">      SERVICIOS BASICOS</t>
  </si>
  <si>
    <t>5.1.3.1.01.000000</t>
  </si>
  <si>
    <t xml:space="preserve">        ENERGIA ELECTRICA</t>
  </si>
  <si>
    <t>5.1.3.1.01.000001</t>
  </si>
  <si>
    <t xml:space="preserve">          SERVICIOS DE ENERGIA ELECTRICA</t>
  </si>
  <si>
    <t>5.1.3.1.08.000000</t>
  </si>
  <si>
    <t xml:space="preserve">        SERVICIOS POSTALES Y TELEGRAFICOS</t>
  </si>
  <si>
    <t>5.1.3.1.08.000001</t>
  </si>
  <si>
    <t xml:space="preserve">          SERVICIOS POSTALES Y TELEGRAFICOS</t>
  </si>
  <si>
    <t>5.1.3.3.00.000000</t>
  </si>
  <si>
    <t xml:space="preserve">      SERVICIOS PROFESIONALES, CIENTIFICOS Y TECNICOS Y OTROS SERVICIOS</t>
  </si>
  <si>
    <t>5.1.3.3.06.000000</t>
  </si>
  <si>
    <t xml:space="preserve">        SERVICIO DE APOYO ADMINISTRATIVO, TRADUCCION, FOTOCOPIADO E IMPRESIONES</t>
  </si>
  <si>
    <t>5.1.3.3.06.000002</t>
  </si>
  <si>
    <t xml:space="preserve">          OTROS SERVICIOS COMERCIALES</t>
  </si>
  <si>
    <t>5.1.3.3.09.000000</t>
  </si>
  <si>
    <t xml:space="preserve">        SERVICIOS PROFESIONALES, CIENTIFICOS Y TECNICOS INTEGRALES</t>
  </si>
  <si>
    <t>5.1.3.3.09.000001</t>
  </si>
  <si>
    <t xml:space="preserve">          SERVICIOS PROFESIONALES, CIENTIFICOS Y TECNICOS INTEGRALES</t>
  </si>
  <si>
    <t>5.1.3.4.00.000000</t>
  </si>
  <si>
    <t xml:space="preserve">      SERVICIOS FINANCIEROS, BANCARIOS Y COMERCIALES</t>
  </si>
  <si>
    <t>5.1.3.5.00.000000</t>
  </si>
  <si>
    <t xml:space="preserve">      SERVICIOS DE INSTALACION, REPARACION, MANTENIMIENTO Y CONSERVACION</t>
  </si>
  <si>
    <t>5.1.3.7.00.000000</t>
  </si>
  <si>
    <t xml:space="preserve">      SERVICIOS DE TRASLADO Y VIATICOS</t>
  </si>
  <si>
    <t>5.1.3.7.02.000000</t>
  </si>
  <si>
    <t xml:space="preserve">        PASAJES TERRESTRES</t>
  </si>
  <si>
    <t>5.1.3.7.02.000001</t>
  </si>
  <si>
    <t xml:space="preserve">          PASAJES TERRESTRES NACIONALES PARA SERVIDORES PUBLICOS DE MANDO EN EL DESEMPEÑO DE COMISIONES Y FUNCIONES OFICIALES</t>
  </si>
  <si>
    <t>5.1.3.7.05.000000</t>
  </si>
  <si>
    <t xml:space="preserve">        VIATICOS EN EL PAIS</t>
  </si>
  <si>
    <t>5.1.3.7.05.000001</t>
  </si>
  <si>
    <t xml:space="preserve">          VIATICOS EN EL PAIS</t>
  </si>
  <si>
    <t>5.1.3.8.00.000000</t>
  </si>
  <si>
    <t xml:space="preserve">      SERVICIOS OFICIALES</t>
  </si>
  <si>
    <t>5.1.3.8.05.000000</t>
  </si>
  <si>
    <t xml:space="preserve">        GASTOS DE REPRESENTACION</t>
  </si>
  <si>
    <t>5.1.3.8.05.000001</t>
  </si>
  <si>
    <t xml:space="preserve">          GASTOS DE REPRESENTACION</t>
  </si>
  <si>
    <t>5.1.3.9.00.000000</t>
  </si>
  <si>
    <t xml:space="preserve">      OTROS SERVICIOS GENERALES</t>
  </si>
  <si>
    <t>5.1.3.9.04.000000</t>
  </si>
  <si>
    <t xml:space="preserve">        SENTENCIAS Y RESOLUCIONES POR AUTORIDAD COMPETENTE</t>
  </si>
  <si>
    <t>5.1.3.9.04.000001</t>
  </si>
  <si>
    <t>5.2.0.0.00.000000</t>
  </si>
  <si>
    <t xml:space="preserve">  TRANSFERENCIAS, ASIGNACIONES, SUBSIDIOS Y OTRAS AYUDAS</t>
  </si>
  <si>
    <t>5.2.1.0.00.000000</t>
  </si>
  <si>
    <t xml:space="preserve">    TRANSFERENCIAS INTERNAS Y ASIGNACIONES AL SECTOR PUBLICO</t>
  </si>
  <si>
    <t>5.2.1.2.01.000000</t>
  </si>
  <si>
    <t xml:space="preserve">        TRANSFERENCIAS INTERNAS OTORGADAS A ENTIDADES PARAESTATALES NO EMPRESARIALES Y NO FINANCIERAS</t>
  </si>
  <si>
    <t>5.2.1.2.01.000001</t>
  </si>
  <si>
    <t xml:space="preserve">          TRANSFERENCIAS INTERNAS OTORGADAS A ENTIDADES PARAESTATALES NO EMPRESARIALES Y NO FINANCIERAS</t>
  </si>
  <si>
    <t>5.2.5.1.00.000000</t>
  </si>
  <si>
    <t xml:space="preserve">      PENSIONES</t>
  </si>
  <si>
    <t>5.2.5.1.01.000000</t>
  </si>
  <si>
    <t xml:space="preserve">        PENSIONES</t>
  </si>
  <si>
    <t>5.2.5.1.01.000001</t>
  </si>
  <si>
    <t xml:space="preserve">          PENSIONES</t>
  </si>
  <si>
    <t>5.2.5.2.00.000000</t>
  </si>
  <si>
    <t xml:space="preserve">      JUBILACIONES</t>
  </si>
  <si>
    <t>5.2.5.2.01.000000</t>
  </si>
  <si>
    <t xml:space="preserve">        JUBILACIONES</t>
  </si>
  <si>
    <t>5.2.5.2.01.000001</t>
  </si>
  <si>
    <t xml:space="preserve">          JUBILACIONES</t>
  </si>
  <si>
    <t>5.5.1.0.00.000000</t>
  </si>
  <si>
    <t xml:space="preserve">    ESTIMACIONES, DEPRECIACIONES, DETERIOROS, OBSOLESCENCIA Y AMORTIZACIONES</t>
  </si>
  <si>
    <t>5.5.1.5.00.000000</t>
  </si>
  <si>
    <t xml:space="preserve">      DEPRECIACION DE BIENES MUEBLES</t>
  </si>
  <si>
    <t>5.5.1.5.01.000000</t>
  </si>
  <si>
    <t xml:space="preserve">        DEPRECIACION DE MOBILIARIO Y EQUIPO DE ADMINISTRACION</t>
  </si>
  <si>
    <t>5.5.1.5.01.000001</t>
  </si>
  <si>
    <t>5.5.1.5.01.000002</t>
  </si>
  <si>
    <t>5.5.1.5.01.000003</t>
  </si>
  <si>
    <t>5.5.1.5.01.000004</t>
  </si>
  <si>
    <t>5.5.1.5.02.000000</t>
  </si>
  <si>
    <t xml:space="preserve">        DEPRECIACION DE MOBILIARIO Y EQUIPO EDUCACIONAL Y RECREATIVO</t>
  </si>
  <si>
    <t>5.5.1.5.02.000001</t>
  </si>
  <si>
    <t>5.5.1.5.02.000002</t>
  </si>
  <si>
    <t>5.5.1.5.02.000003</t>
  </si>
  <si>
    <t>5.5.1.5.02.000004</t>
  </si>
  <si>
    <t>5.5.1.5.03.000000</t>
  </si>
  <si>
    <t xml:space="preserve">        DEPRECIACION DE EQUIPO E INSTRUMENTAL MEDICO Y DE LABORATORIO</t>
  </si>
  <si>
    <t>5.5.1.5.03.000001</t>
  </si>
  <si>
    <t>5.5.1.5.04.000000</t>
  </si>
  <si>
    <t xml:space="preserve">        DEPRECIACION DE EQUIPO DE TRANSPORTE</t>
  </si>
  <si>
    <t>5.5.1.5.04.000001</t>
  </si>
  <si>
    <t>5.5.1.5.04.000002</t>
  </si>
  <si>
    <t>5.5.1.5.04.000006</t>
  </si>
  <si>
    <t>5.5.1.5.05.000000</t>
  </si>
  <si>
    <t xml:space="preserve">        DEPRECIACION DE EQUIPO DE DEFENSA Y DE SEGURIDAD</t>
  </si>
  <si>
    <t>5.5.1.5.06.000000</t>
  </si>
  <si>
    <t xml:space="preserve">        DEPRECIACION DE MAQUINARIA, OTROS EQUIPOS Y HERRAMIENTAS</t>
  </si>
  <si>
    <t>5.5.1.5.06.000001</t>
  </si>
  <si>
    <t>5.5.1.5.06.000003</t>
  </si>
  <si>
    <t>5.5.1.5.06.000004</t>
  </si>
  <si>
    <t>5.5.1.5.06.000005</t>
  </si>
  <si>
    <t>5.5.1.5.06.000006</t>
  </si>
  <si>
    <t>5.5.1.5.06.000007</t>
  </si>
  <si>
    <t>5.5.1.5.06.000008</t>
  </si>
  <si>
    <t>7.6.3.0.00.000000</t>
  </si>
  <si>
    <t xml:space="preserve">    BIENES BAJO CONTRATO EN COMODATO</t>
  </si>
  <si>
    <t>7.6.3.1.00.000000</t>
  </si>
  <si>
    <t xml:space="preserve">      BIENES BAJO CONTRATO EN COMODATO</t>
  </si>
  <si>
    <t>7.6.3.1.01.000000</t>
  </si>
  <si>
    <t xml:space="preserve">        BIENES BAJO CONTRATO EN COMODATO</t>
  </si>
  <si>
    <t>7.6.3.1.01.000001</t>
  </si>
  <si>
    <t>7.6.3.1.01.000002</t>
  </si>
  <si>
    <t>7.6.4.0.00.000000</t>
  </si>
  <si>
    <t xml:space="preserve">    CONTRATO DE COMODATO POR BIENES</t>
  </si>
  <si>
    <t>7.6.4.1.00.000000</t>
  </si>
  <si>
    <t xml:space="preserve">      CONTRATO DE COMODATO POR BIENES</t>
  </si>
  <si>
    <t>7.6.4.1.01.000000</t>
  </si>
  <si>
    <t xml:space="preserve">        CONTRATO DE COMODATO POR BIENES</t>
  </si>
  <si>
    <t>7.6.4.1.01.000001</t>
  </si>
  <si>
    <t>7.6.4.1.01.000002</t>
  </si>
  <si>
    <t>8.0.0.0.00.000000</t>
  </si>
  <si>
    <t>CUENTAS DE ORDEN PRESUPUESTARIAS</t>
  </si>
  <si>
    <t>8.1.0.0.00.000000</t>
  </si>
  <si>
    <t xml:space="preserve">  LEY DE INGRESOS</t>
  </si>
  <si>
    <t>8.1.1.0.00.000000</t>
  </si>
  <si>
    <t xml:space="preserve">    LEY DE INGRESOS ESTIMADA</t>
  </si>
  <si>
    <t>8.1.2.0.00.000000</t>
  </si>
  <si>
    <t xml:space="preserve">    LEY DE INGRESOS POR EJECUTAR</t>
  </si>
  <si>
    <t>8.1.3.0.00.000000</t>
  </si>
  <si>
    <t xml:space="preserve">    MODIFICACIONES A LA LEY DE INGRESOS ESTIMADA</t>
  </si>
  <si>
    <t>8.1.4.0.00.000000</t>
  </si>
  <si>
    <t xml:space="preserve">    LEY DE INGRESOS DEVENGADA</t>
  </si>
  <si>
    <t>8.1.5.0.00.000000</t>
  </si>
  <si>
    <t xml:space="preserve">    LEY DE INGRESOS RECAUDADA</t>
  </si>
  <si>
    <t>8.2.0.0.00.000000</t>
  </si>
  <si>
    <t xml:space="preserve">  PRESUPUESTO DE EGRESOS</t>
  </si>
  <si>
    <t>8.2.1.0.00.000000</t>
  </si>
  <si>
    <t xml:space="preserve">    PRESUPUESTO DE EGRESOS APROBADO</t>
  </si>
  <si>
    <t>8.2.2.0.00.000000</t>
  </si>
  <si>
    <t xml:space="preserve">    PRESUPUESTO DE EGRESOS POR EJERCER</t>
  </si>
  <si>
    <t>8.2.2.1.00.000000</t>
  </si>
  <si>
    <t xml:space="preserve">      PRESUPUESTO DE EGRESOS POR EJERCER</t>
  </si>
  <si>
    <t>8.2.2.2.00.000000</t>
  </si>
  <si>
    <t xml:space="preserve">      PRESUPUESTO DE EGRESOS POR EJERCER PRE MODIFICADO</t>
  </si>
  <si>
    <t>8.2.2.3.00.000000</t>
  </si>
  <si>
    <t xml:space="preserve">      PRESUPUESTO DE EGRESOS POR EJERCER PRE COPROMETIDO</t>
  </si>
  <si>
    <t>8.2.3.0.00.000000</t>
  </si>
  <si>
    <t xml:space="preserve">    MODIFICACIONES AL PRESUPUESTO DE EGRESOS APROBADO</t>
  </si>
  <si>
    <t>8.2.3.1.00.000000</t>
  </si>
  <si>
    <t xml:space="preserve">      PRE-MODIFICIONES AL PRESUPUESTO DE EGRESOS APROBADO</t>
  </si>
  <si>
    <t>8.2.3.2.00.000000</t>
  </si>
  <si>
    <t xml:space="preserve">      MODIFICACIONES AL PRESUPUESTO DE EGRESOS APROBADO</t>
  </si>
  <si>
    <t>8.2.4.0.00.000000</t>
  </si>
  <si>
    <t xml:space="preserve">    PRESUPUESTO DE EGRESOS COMPROMETIDO</t>
  </si>
  <si>
    <t>8.2.4.1.00.000000</t>
  </si>
  <si>
    <t xml:space="preserve">      PRE-COMPROMETIDO DE PRESUPUESTO DE EGRESOS</t>
  </si>
  <si>
    <t>8.2.4.2.00.000000</t>
  </si>
  <si>
    <t xml:space="preserve">      PRESUPUESTO DE EGRESOS COMPROMETIDO</t>
  </si>
  <si>
    <t>8.2.5.0.00.000000</t>
  </si>
  <si>
    <t xml:space="preserve">    PRESUPUESTO DE EGRESOS DEVENGADO</t>
  </si>
  <si>
    <t>8.2.6.0.00.000000</t>
  </si>
  <si>
    <t xml:space="preserve">    PRESUPUESTO DE EGRESOS EJERCIDO</t>
  </si>
  <si>
    <t>8.2.7.0.00.000000</t>
  </si>
  <si>
    <t xml:space="preserve">    PRESUPUESTO DE EGRESOS PAGADO</t>
  </si>
  <si>
    <t>Ingresos por Ventas de Bienes y Servicios</t>
  </si>
  <si>
    <t>Cuotas y Aportaciones de Seguridad Social</t>
  </si>
  <si>
    <t>Otros Origenes de operación</t>
  </si>
  <si>
    <t>Otras Aplicaciones de Inversión</t>
  </si>
  <si>
    <t>Bienes Inmuebles, Infraestructura y Construcciones en Proceso</t>
  </si>
  <si>
    <t>Bienes Muebles</t>
  </si>
  <si>
    <t>Otros Origenes de Inversión</t>
  </si>
  <si>
    <t>Otros Aplicaciones de Inversión</t>
  </si>
  <si>
    <t>Otros Origenes de Financiamiento</t>
  </si>
  <si>
    <t>Otras Aplicaciones de Financiamiento</t>
  </si>
  <si>
    <t>1.2.3.3.01.000037</t>
  </si>
  <si>
    <t xml:space="preserve">          CENTROS INTEGRALES DE PREVENCION SOCIAL</t>
  </si>
  <si>
    <t>1.2.6.1.00.000000</t>
  </si>
  <si>
    <t xml:space="preserve">      DEPRECIACION ACUMULADA DE BIENES INMUEBLES</t>
  </si>
  <si>
    <t>1.2.6.1.02.000000</t>
  </si>
  <si>
    <t xml:space="preserve">        DEPRECIACION ACUMULADA DE EDIFICIOS NO RESIDENCIALES</t>
  </si>
  <si>
    <t>1.2.6.1.02.000037</t>
  </si>
  <si>
    <t>5.5.1.3.00.000000</t>
  </si>
  <si>
    <t xml:space="preserve">      DEPRECIACION DE BIENES INMUEBLES</t>
  </si>
  <si>
    <t>5.5.1.3.02.000000</t>
  </si>
  <si>
    <t xml:space="preserve">        DEPRECIACION DE EDIFICIOS NO RESIDENCIALES</t>
  </si>
  <si>
    <t>5.5.1.3.02.000036</t>
  </si>
  <si>
    <t>5.5.1.5.05.000002</t>
  </si>
  <si>
    <t>CONCEPTO FLUJO</t>
  </si>
  <si>
    <t>CTAS BALANZA</t>
  </si>
  <si>
    <t>CONCEPTO BALANZA</t>
  </si>
  <si>
    <t>IMPORTE BALANZA</t>
  </si>
  <si>
    <t>IMPORTE P/FLUJO EFECTIVO</t>
  </si>
  <si>
    <t>DESCRIPCION</t>
  </si>
  <si>
    <t>MOV MES</t>
  </si>
  <si>
    <t>3.2.3.1.03.000035</t>
  </si>
  <si>
    <t>3.2.3.1.03.000034</t>
  </si>
  <si>
    <t>3.2.3.1.03.000033</t>
  </si>
  <si>
    <t>3.2.3.1.03.000032</t>
  </si>
  <si>
    <t>3.2.3.1.03.000031</t>
  </si>
  <si>
    <t>3.2.3.1.03.000030</t>
  </si>
  <si>
    <t>3.2.3.1.03.000029</t>
  </si>
  <si>
    <t>3.2.3.1.03.000028</t>
  </si>
  <si>
    <t>3.2.3.1.03.000027</t>
  </si>
  <si>
    <t>3.2.3.1.03.000026</t>
  </si>
  <si>
    <t>3.2.3.1.03.000025</t>
  </si>
  <si>
    <t>3.2.3.1.03.000024</t>
  </si>
  <si>
    <t>3.2.3.1.03.000023</t>
  </si>
  <si>
    <t>3.2.3.1.03.000022</t>
  </si>
  <si>
    <t>3.2.3.1.03.000021</t>
  </si>
  <si>
    <t>3.2.3.1.03.000020</t>
  </si>
  <si>
    <t>3.2.3.1.03.000019</t>
  </si>
  <si>
    <t>3.2.3.1.03.000018</t>
  </si>
  <si>
    <t>3.2.3.1.03.000017</t>
  </si>
  <si>
    <t>3.2.3.1.03.000016</t>
  </si>
  <si>
    <t>3.2.3.1.03.000015</t>
  </si>
  <si>
    <t>3.2.3.1.03.000014</t>
  </si>
  <si>
    <t>3.2.3.1.03.000013</t>
  </si>
  <si>
    <t>3.2.3.1.03.000012</t>
  </si>
  <si>
    <t>3.2.3.1.03.000011</t>
  </si>
  <si>
    <t>3.2.3.1.03.000010</t>
  </si>
  <si>
    <t>3.2.3.1.03.000009</t>
  </si>
  <si>
    <t>3.2.3.1.03.000008</t>
  </si>
  <si>
    <t>3.2.3.1.03.000007</t>
  </si>
  <si>
    <t>3.2.3.1.03.000006</t>
  </si>
  <si>
    <t>3.2.3.1.03.000005</t>
  </si>
  <si>
    <t>3.2.3.1.03.000004</t>
  </si>
  <si>
    <t>3.2.3.1.03.000003</t>
  </si>
  <si>
    <t>3.2.3.1.03.000001</t>
  </si>
  <si>
    <t>3.2.3.1.03.000000</t>
  </si>
  <si>
    <t>3.2.3.1.02.000001</t>
  </si>
  <si>
    <t>3.2.3.1.02.000000</t>
  </si>
  <si>
    <t>3.2.3.1.01.000004</t>
  </si>
  <si>
    <t>3.2.3.1.01.000003</t>
  </si>
  <si>
    <t>3.2.3.1.01.000002</t>
  </si>
  <si>
    <t>3.2.3.1.01.000001</t>
  </si>
  <si>
    <t>3.2.3.1.01.000000</t>
  </si>
  <si>
    <t xml:space="preserve">      REVALUO DE BIENES INMUEBLES</t>
  </si>
  <si>
    <t>3.2.3.1.00.000000</t>
  </si>
  <si>
    <t xml:space="preserve">    REVALUO</t>
  </si>
  <si>
    <t>3.2.3.0.00.000000</t>
  </si>
  <si>
    <t xml:space="preserve">          INSTRUMENTAL MEDICO</t>
  </si>
  <si>
    <t>1.2.4.3.02.000001</t>
  </si>
  <si>
    <t xml:space="preserve">        INSTRUMENTAL MEDICO Y DE LABORATORIO</t>
  </si>
  <si>
    <t>1.2.4.3.02.000000</t>
  </si>
  <si>
    <t>CUENTAS</t>
  </si>
  <si>
    <t xml:space="preserve">CARGOS </t>
  </si>
  <si>
    <t>ABONOS</t>
  </si>
  <si>
    <t>S.I. + MOV MES</t>
  </si>
  <si>
    <t>DIF</t>
  </si>
  <si>
    <t>DERECHOS</t>
  </si>
  <si>
    <t>OTROS ORIGENES DE OPERACIÓN</t>
  </si>
  <si>
    <t>SERVICIOS PERSONALES</t>
  </si>
  <si>
    <t>MATERIALES Y SUMINISTROS</t>
  </si>
  <si>
    <t>SERVICIOS GENERALES</t>
  </si>
  <si>
    <t>TRANSFERENCIAS INTERNAS Y ASIGNACIONES AL SECTOR PUBLICO</t>
  </si>
  <si>
    <t>SUBSIDIOS Y SUBVENCIONES</t>
  </si>
  <si>
    <t>AYUDAS SOCIALES</t>
  </si>
  <si>
    <t>PENSIONES Y JUBILACIONES</t>
  </si>
  <si>
    <t>TOTAL APLICACIÓN</t>
  </si>
  <si>
    <t>BIENES MUEBLES</t>
  </si>
  <si>
    <t>BIENES INMUEBLES, INFRAESTRUCTURA Y CONSTRUCCIONES EN PROCESO</t>
  </si>
  <si>
    <t>TOTAL ORIGEN</t>
  </si>
  <si>
    <t>OTRAS APLICACIONES DE INVERSION</t>
  </si>
  <si>
    <t>OTRAS APLICACIONES DE FINANCIAMIENTO</t>
  </si>
  <si>
    <t>s)</t>
  </si>
  <si>
    <t>t)</t>
  </si>
  <si>
    <t>u)</t>
  </si>
  <si>
    <t>APROVECHAMIENTOS DE TIPO CORRIENTE</t>
  </si>
  <si>
    <t>IMPUESTOS</t>
  </si>
  <si>
    <t>1.1.1.2.01.000146</t>
  </si>
  <si>
    <t>1.1.1.2.01.000148</t>
  </si>
  <si>
    <t>1.1.1.2.01.000150</t>
  </si>
  <si>
    <t>1.1.1.2.01.000151</t>
  </si>
  <si>
    <t>1.2.6.1.01.000000</t>
  </si>
  <si>
    <t>1.2.6.1.01.000001</t>
  </si>
  <si>
    <t>1.2.6.3.03.000002</t>
  </si>
  <si>
    <t>5.5.1.3.01.000000</t>
  </si>
  <si>
    <t>5.5.1.3.01.000001</t>
  </si>
  <si>
    <t>5.5.1.5.03.000002</t>
  </si>
  <si>
    <t xml:space="preserve">          CFE INFRAESTRUCTURA 2014 CTA. 84944370143 BAJIO</t>
  </si>
  <si>
    <t xml:space="preserve">          PROLOGYCA MUNICIPAL 2014 CTA. 84944370145 BAJIO</t>
  </si>
  <si>
    <t xml:space="preserve">          INADEM S. MEJORA DE TRAMITES CTA. 11431001391 AFIRME</t>
  </si>
  <si>
    <t xml:space="preserve">          INADEM SIG CTA. 11431001405 AFIRME</t>
  </si>
  <si>
    <t xml:space="preserve">        DEPRECIACION ACUMULADA DE VIVIENDAS</t>
  </si>
  <si>
    <t xml:space="preserve">          INSTRUMENTAL MEDICO Y DE LABORATORIO</t>
  </si>
  <si>
    <t xml:space="preserve">        DEPRECIACION DE VIVIENDAS</t>
  </si>
  <si>
    <t>SUMAS IGUALES</t>
  </si>
  <si>
    <t>-----------------------</t>
  </si>
  <si>
    <t>Participaciones</t>
  </si>
  <si>
    <t>Ingresos no Comprendidos en las Fracciones de la Ley de Ingresos Causados en Ejercicios Fiscales Anteriores Pendientes de Liquidación o Pago</t>
  </si>
  <si>
    <t>7.0.0.0.00.000000</t>
  </si>
  <si>
    <t>CUENTAS DE ORDEN CONTABLES</t>
  </si>
  <si>
    <t>SALDOS PANTALLA SIM</t>
  </si>
  <si>
    <t xml:space="preserve">SALDO INICIAL </t>
  </si>
  <si>
    <t>1.1.1.2.01.000145</t>
  </si>
  <si>
    <t>4.1.1.1.01.000001</t>
  </si>
  <si>
    <t>4.1.4.3.05.000014</t>
  </si>
  <si>
    <t>4.1.4.3.11.000006</t>
  </si>
  <si>
    <t>5.1.2.1.05.000000</t>
  </si>
  <si>
    <t xml:space="preserve">        MATERIAL IMPRESO E INFORMACION DIGITAL</t>
  </si>
  <si>
    <t>5.1.2.1.05.000001</t>
  </si>
  <si>
    <t xml:space="preserve">          MATERIAL IMPRESO E INFORMACION DIGITAL</t>
  </si>
  <si>
    <t>5.5.1.5.06.000002</t>
  </si>
  <si>
    <t>5.5.1.8.00.000000</t>
  </si>
  <si>
    <t xml:space="preserve">      DISMINUCION DE BIENES POR PERDIDA, OBSOLESCENCIA Y DETERIORO</t>
  </si>
  <si>
    <t>5.5.1.8.09.000000</t>
  </si>
  <si>
    <t xml:space="preserve">        ACTIVOS INTANGIBLES</t>
  </si>
  <si>
    <t>5.5.1.8.09.000004</t>
  </si>
  <si>
    <t xml:space="preserve">          LICENCIAS INFORMATICAS E INTELECTUALES</t>
  </si>
  <si>
    <t>5.1.3.4.01.000000</t>
  </si>
  <si>
    <t xml:space="preserve">        SERVICIOS FINANCIEROS Y BANCARIOS</t>
  </si>
  <si>
    <t>5.1.3.4.01.000001</t>
  </si>
  <si>
    <t xml:space="preserve">          SERVICIOS FINANCIEROS Y BANCARIOS</t>
  </si>
  <si>
    <t>2.1.1.7.05.000000</t>
  </si>
  <si>
    <t xml:space="preserve">        IMPUESTOS SOBRE NOMINA Y OTROS QUE DERIVEN DE UNA RELACION LABORAL POR PAGAR A CP</t>
  </si>
  <si>
    <t>5.2.2.0.00.000000</t>
  </si>
  <si>
    <t>4.1.4.3.11.000068</t>
  </si>
  <si>
    <t>CUADRE  VS  SIM</t>
  </si>
  <si>
    <t>2.1.2.9.03.000000</t>
  </si>
  <si>
    <t xml:space="preserve">        SUELDOS NO COBRADOS</t>
  </si>
  <si>
    <t>4.1.4.3.01.000035</t>
  </si>
  <si>
    <t xml:space="preserve">          SISTEMA MUNICIPAL PARA EL DESARROLLO INTEGRAL DE LA FAMILIA</t>
  </si>
  <si>
    <t xml:space="preserve">          PROLOGYCA FEDERAL 2014 CTA. 84944370141 BAJIO</t>
  </si>
  <si>
    <t>1.1.1.2.01.000154</t>
  </si>
  <si>
    <t xml:space="preserve">          FORTAMUN 2015 CTA. 03504764447 SCOTIABANK</t>
  </si>
  <si>
    <t>1.1.1.2.01.000162</t>
  </si>
  <si>
    <t xml:space="preserve">          GEQ 2015 CTA. 84945360151 BAJIO</t>
  </si>
  <si>
    <t>1.1.1.2.01.000168</t>
  </si>
  <si>
    <t xml:space="preserve">          PROLOGYCA ESTATAL 2014 cta. 84944370146 BAJIO</t>
  </si>
  <si>
    <t>1.1.1.2.01.000169</t>
  </si>
  <si>
    <t xml:space="preserve">          CONACULTA PEF 2015 849443701-47</t>
  </si>
  <si>
    <t>1.1.1.2.01.000175</t>
  </si>
  <si>
    <t xml:space="preserve">          PRONAPRED 2015 CTA. 84945360147 BAJIO</t>
  </si>
  <si>
    <t>1.1.1.2.01.000176</t>
  </si>
  <si>
    <t>1.1.1.2.01.000180</t>
  </si>
  <si>
    <t xml:space="preserve">          GASTO CORRIENTE PREDIAL CTA. 5439-094 BANCO MULTIVA</t>
  </si>
  <si>
    <t>1.1.1.2.01.000183</t>
  </si>
  <si>
    <t xml:space="preserve">          PROGRAMA HABITAT MUNICIPAL 2015 CTA. 5439-361 BANCO MULTIVA</t>
  </si>
  <si>
    <t>1.1.1.2.01.000184</t>
  </si>
  <si>
    <t xml:space="preserve">          PROGRAMA HABITAT FEDERAL 2015 CTA. 5439-377 BANCO MULTIVA</t>
  </si>
  <si>
    <t>1.1.1.9.00.000000</t>
  </si>
  <si>
    <t xml:space="preserve">      OTROS EFECTIVOS Y EQUIVALENTES</t>
  </si>
  <si>
    <t>1.1.1.9.01.000000</t>
  </si>
  <si>
    <t xml:space="preserve">        REDONDEO</t>
  </si>
  <si>
    <t>1.1.1.9.01.000001</t>
  </si>
  <si>
    <t xml:space="preserve">          REDONDEO</t>
  </si>
  <si>
    <t>1.2.3.3.01.000038</t>
  </si>
  <si>
    <t xml:space="preserve">          INMUEBLES MONUMENTOS HISTORICOS</t>
  </si>
  <si>
    <t>1.2.6.1.02.000003</t>
  </si>
  <si>
    <t>1.2.6.1.02.000004</t>
  </si>
  <si>
    <t>1.2.6.1.02.000006</t>
  </si>
  <si>
    <t>1.2.6.1.02.000007</t>
  </si>
  <si>
    <t>1.2.6.1.02.000035</t>
  </si>
  <si>
    <t>1.2.6.1.02.000036</t>
  </si>
  <si>
    <t>2.1.1.7.05.000004</t>
  </si>
  <si>
    <t xml:space="preserve">          RETENCION DE SALARIO POR EMBARGO EXP.802/2003</t>
  </si>
  <si>
    <t>2.1.1.7.06.000015</t>
  </si>
  <si>
    <t xml:space="preserve">          APORTACIONES DEL ASENTAMIENTO MENCHACA I</t>
  </si>
  <si>
    <t>2.1.1.7.06.000016</t>
  </si>
  <si>
    <t>2.1.1.7.06.000018</t>
  </si>
  <si>
    <t xml:space="preserve">          APORTACIONES DEL ASENTAMIENTO LOMAS DE MENCHACA I Y II</t>
  </si>
  <si>
    <t>2.1.1.7.06.000019</t>
  </si>
  <si>
    <t xml:space="preserve">          APORTACIONES DEL ASENTAMIENTO RANCHO QUEMADO II</t>
  </si>
  <si>
    <t>2.1.1.7.06.000020</t>
  </si>
  <si>
    <t xml:space="preserve">          APORTACIONES DEL ASENTAMIENTO LOS PINOS</t>
  </si>
  <si>
    <t>2.1.2.9.14.000000</t>
  </si>
  <si>
    <t>2.1.7.9.01.000053</t>
  </si>
  <si>
    <t xml:space="preserve">          PROVISION PRIMA VACACIONAL ORDINARIO</t>
  </si>
  <si>
    <t>2.1.7.9.01.000054</t>
  </si>
  <si>
    <t xml:space="preserve">          PROVISION PRIMA VACACIONAL FORTAMUN</t>
  </si>
  <si>
    <t>2.1.7.9.01.000055</t>
  </si>
  <si>
    <t xml:space="preserve">          PROVISION AGUINALDO ORDINARIO</t>
  </si>
  <si>
    <t>2.1.7.9.01.000056</t>
  </si>
  <si>
    <t xml:space="preserve">          PROVISION AGUINALDO FORTAMUN</t>
  </si>
  <si>
    <t>2.1.7.9.01.000059</t>
  </si>
  <si>
    <t xml:space="preserve">          CAJA GONZALO VEGA, S.C. DE A.P. DE R.L. DE C.V.</t>
  </si>
  <si>
    <t>3.2.2.1.01.000015</t>
  </si>
  <si>
    <t xml:space="preserve">          REMANENTE DEL EJERCICIO 2014</t>
  </si>
  <si>
    <t>4.1.4.1.01.000001</t>
  </si>
  <si>
    <t>5.5.1.3.02.000003</t>
  </si>
  <si>
    <t>5.5.1.3.02.000004</t>
  </si>
  <si>
    <t>5.5.1.3.02.000006</t>
  </si>
  <si>
    <t>5.5.1.3.02.000007</t>
  </si>
  <si>
    <t>5.5.1.3.02.000032</t>
  </si>
  <si>
    <t>5.5.1.3.02.000035</t>
  </si>
  <si>
    <t>7.6.3.1.02.000000</t>
  </si>
  <si>
    <t xml:space="preserve">        BIENES INMUEBLES MONUMENTOS HISTORICOS EN COMODATO</t>
  </si>
  <si>
    <t>7.6.3.1.02.000001</t>
  </si>
  <si>
    <t xml:space="preserve">          CERRO DE LAS CAMPANAS</t>
  </si>
  <si>
    <t>7.6.4.1.02.000000</t>
  </si>
  <si>
    <t xml:space="preserve">        EN COMODATO BIENES INMUEBLES MONUMENTOS HISTORICOS</t>
  </si>
  <si>
    <t>7.6.4.1.02.000001</t>
  </si>
  <si>
    <t>TRANSFERENCAS AL RESTO DEL SECTOR PUBLICÓ</t>
  </si>
  <si>
    <t>REVALUOS</t>
  </si>
  <si>
    <t xml:space="preserve">GASTOS </t>
  </si>
  <si>
    <t>SALDO EN BALANCE</t>
  </si>
  <si>
    <t>1.1.1.2.01.000003</t>
  </si>
  <si>
    <t xml:space="preserve">          FORTAMUN 2016 CTA. 5739818 MULTIVA</t>
  </si>
  <si>
    <t>1.1.1.2.01.000004</t>
  </si>
  <si>
    <t xml:space="preserve">          FISM 2016 CTA. 5739721 MULTIVA</t>
  </si>
  <si>
    <t xml:space="preserve">          HABITAT 2014 MUNICIPAL CTA. 84944370133 BAJIO</t>
  </si>
  <si>
    <t>1.1.2.2.05.000001</t>
  </si>
  <si>
    <t xml:space="preserve">          CUENTAS POR COBRAR A LA FEDERACION</t>
  </si>
  <si>
    <t>1.1.2.2.06.000001</t>
  </si>
  <si>
    <t xml:space="preserve">          CUENTAS POR COBRAR A ENTIDADES FEDERATIVAS Y MUNICIPIOS</t>
  </si>
  <si>
    <t>1.1.2.4.01.000001</t>
  </si>
  <si>
    <t xml:space="preserve">          CONTRIBUCIONES POR COBRAR</t>
  </si>
  <si>
    <t>1.2.3.5.20.000000</t>
  </si>
  <si>
    <t>1.2.3.5.21.000000</t>
  </si>
  <si>
    <t>1.2.3.5.22.000000</t>
  </si>
  <si>
    <t>1.2.3.5.23.000000</t>
  </si>
  <si>
    <t>1.2.3.6.08.000000</t>
  </si>
  <si>
    <t>1.2.6.1.02.000025</t>
  </si>
  <si>
    <t xml:space="preserve">        RECUPERACION DE CUOTA Y DAÑOS AL MUNICIPIO</t>
  </si>
  <si>
    <t xml:space="preserve">        CONVENIO EN PARCIALIDADES IMPUESTO PREDIAL</t>
  </si>
  <si>
    <t>3.2.2.1.01.000016</t>
  </si>
  <si>
    <t xml:space="preserve">          REMANENTE DEL EJERCICIO 2015</t>
  </si>
  <si>
    <t>4.1.4.3.02.000002</t>
  </si>
  <si>
    <t>4.1.4.3.05.000019</t>
  </si>
  <si>
    <t>5.5.1.3.02.000025</t>
  </si>
  <si>
    <t xml:space="preserve">          LIENZO CHARRRO</t>
  </si>
  <si>
    <t xml:space="preserve">          PODER EJECUTIVO DEL ESTADO DE QUERETARO</t>
  </si>
  <si>
    <t>2.1.1.5.00.000000</t>
  </si>
  <si>
    <t xml:space="preserve">      TRANSFERENCIAS OTORGADAS POR PAGAR A CORTO PLAZO</t>
  </si>
  <si>
    <t>2.1.1.5.06.000000</t>
  </si>
  <si>
    <t xml:space="preserve">        AYUDAS SOCIALES</t>
  </si>
  <si>
    <t>2.1.7.9.01.000010</t>
  </si>
  <si>
    <t xml:space="preserve">          ADMINISTRADORA DE CAJA BIENESTAR, S.C. FORTAMUN</t>
  </si>
  <si>
    <t>2.1.7.9.01.000060</t>
  </si>
  <si>
    <t xml:space="preserve">          PROVISION QUINQUENIO</t>
  </si>
  <si>
    <t>2.1.7.9.01.000061</t>
  </si>
  <si>
    <t xml:space="preserve">          PROVISION CLAUSULA DE LOS DIAS 31</t>
  </si>
  <si>
    <t>2.1.7.9.01.000062</t>
  </si>
  <si>
    <t xml:space="preserve">          PROVISION QUINQUENIO FORTAMUN</t>
  </si>
  <si>
    <t>2.1.7.9.01.000063</t>
  </si>
  <si>
    <t xml:space="preserve">          PROVISION CLAUSULA DE LOS DIAS 31 FORTAMUN</t>
  </si>
  <si>
    <t>2.2.1.0.00.000000</t>
  </si>
  <si>
    <t>4.1.4.3.01.000004</t>
  </si>
  <si>
    <t xml:space="preserve">          NOMENCLATURA</t>
  </si>
  <si>
    <t>4.1.4.3.01.000016</t>
  </si>
  <si>
    <t>4.1.4.3.06.000002</t>
  </si>
  <si>
    <t>4.1.4.3.09.000006</t>
  </si>
  <si>
    <t>4.1.4.3.11.000005</t>
  </si>
  <si>
    <t>4.1.6.8.01.000001</t>
  </si>
  <si>
    <t xml:space="preserve">          INDEMNIZACIONES</t>
  </si>
  <si>
    <t>5.1.2.6.00.000000</t>
  </si>
  <si>
    <t xml:space="preserve">      COMBUSTIBLES, LUBRICANTES Y ADITIVOS</t>
  </si>
  <si>
    <t>5.1.2.6.01.000000</t>
  </si>
  <si>
    <t xml:space="preserve">        COMBUSTIBLE</t>
  </si>
  <si>
    <t>5.1.2.6.01.000001</t>
  </si>
  <si>
    <t xml:space="preserve">          COMBUSTIBLE</t>
  </si>
  <si>
    <t>5.1.2.9.01.000000</t>
  </si>
  <si>
    <t xml:space="preserve">        HERRAMIENTAS MENORES</t>
  </si>
  <si>
    <t>5.1.2.9.01.000001</t>
  </si>
  <si>
    <t xml:space="preserve">          HERRAMIENTAS MENORES</t>
  </si>
  <si>
    <t>5.1.3.1.04.000000</t>
  </si>
  <si>
    <t xml:space="preserve">        TELEFONIA TRADICIONAL</t>
  </si>
  <si>
    <t>5.1.3.1.04.000001</t>
  </si>
  <si>
    <t xml:space="preserve">          TELEFONIA TRADICIONAL</t>
  </si>
  <si>
    <t>5.1.3.1.07.000000</t>
  </si>
  <si>
    <t xml:space="preserve">        SERVICIOS DE ACCESO DE INTERNET, REDES Y PROCESAMIENTO DE INFORMACION</t>
  </si>
  <si>
    <t>5.1.3.1.07.000001</t>
  </si>
  <si>
    <t xml:space="preserve">          SERVICIOS DE ACCESO DE INTERNET, REDES Y PROCESAMIENTO DE INFORMACION</t>
  </si>
  <si>
    <t>5.1.3.3.03.000000</t>
  </si>
  <si>
    <t xml:space="preserve">        SERVICIOS DE CONSULTORIA ADMINISTRATIVA, PROCESOS, TECNICA Y EN TECNOLOGIAS DE LA INFORMACION</t>
  </si>
  <si>
    <t>5.1.3.3.03.000001</t>
  </si>
  <si>
    <t xml:space="preserve">          SERVICIOS DE CONSULTORIA ADMINISTRATIVA, PROCESOS, TECNICA Y EN TECNOLOGIAS DE LA INFORMACION</t>
  </si>
  <si>
    <t>5.1.3.3.06.000001</t>
  </si>
  <si>
    <t xml:space="preserve">          IMPRESIONES DE DOCUMENTOS OFICIALES PARA LA PRESTACION DE SERVICIOS PUBLICOS, IDENTIFICACION, FORMATOS ADMINISTRATIVOS Y FISCALES, FORMAS VALORADAS, CERTIFICADOS Y TITULOS.</t>
  </si>
  <si>
    <t>5.1.3.4.04.000000</t>
  </si>
  <si>
    <t xml:space="preserve">        SEGUROS DE RESPONSABILIDAD PATRIMONIAL Y FIANZAS</t>
  </si>
  <si>
    <t>5.1.3.4.04.000001</t>
  </si>
  <si>
    <t xml:space="preserve">          SEGUROS DE RESPONSABILIDAD PATRIMONIAL Y FIANZAS</t>
  </si>
  <si>
    <t>5.1.3.5.05.000000</t>
  </si>
  <si>
    <t xml:space="preserve">        REPARACION Y MANTENIMIENTO DE EQUIPO DE TRANSPORTE</t>
  </si>
  <si>
    <t>5.2.4.1.00.000000</t>
  </si>
  <si>
    <t xml:space="preserve">      AYUDAS SOCIALES A PERSONAS</t>
  </si>
  <si>
    <t>5.2.4.1.01.000000</t>
  </si>
  <si>
    <t xml:space="preserve">        AYUDAS SOCIALES A PERSONAS</t>
  </si>
  <si>
    <t>5.2.4.1.01.000001</t>
  </si>
  <si>
    <t xml:space="preserve">          AYUDAS SOCIALES A PERSONAS</t>
  </si>
  <si>
    <t>5.2.4.3.00.000000</t>
  </si>
  <si>
    <t xml:space="preserve">      AYUDAS SOCIALES A INSTITUCIONES</t>
  </si>
  <si>
    <t>5.5.1.7.00.000000</t>
  </si>
  <si>
    <t xml:space="preserve">      AMORTIZACION DE ACTIVOS INTANGIBLES</t>
  </si>
  <si>
    <t>5.5.1.7.01.000000</t>
  </si>
  <si>
    <t xml:space="preserve">        AMORTIZACION DE SOFTWARE</t>
  </si>
  <si>
    <t>5.5.1.7.01.000001</t>
  </si>
  <si>
    <t xml:space="preserve">          AMORTIZACION DE SOFTWARE</t>
  </si>
  <si>
    <t xml:space="preserve">    DERECHOS A RECIBIREFECTIVO</t>
  </si>
  <si>
    <t xml:space="preserve"> EFECTIVO Y EQUIVALENTES</t>
  </si>
  <si>
    <t>PRODUCTOS DE TIPO DE CORRIENTE (No incluyen: utilidades e intereses, se revelan como ingresos financieros)</t>
  </si>
  <si>
    <t>Bajo protesta de decir verdad declaramos que los Estados Financieros y sus Notas son razonablemente correctos y responsabilidad del emisor.</t>
  </si>
  <si>
    <t>Disminuye</t>
  </si>
  <si>
    <t xml:space="preserve">Variacion Negativa </t>
  </si>
  <si>
    <t xml:space="preserve">PASIVO </t>
  </si>
  <si>
    <t>Variacion Positiva</t>
  </si>
  <si>
    <t>PATRIMONIO</t>
  </si>
  <si>
    <t>Aumenta</t>
  </si>
  <si>
    <t>Variacion positiva</t>
  </si>
  <si>
    <t>Variacion negativa</t>
  </si>
  <si>
    <t>4.1.3.0.00.000000</t>
  </si>
  <si>
    <t>CONTRIBUCIONES</t>
  </si>
  <si>
    <t>CONTRIBUCIONES DE MEJORA</t>
  </si>
  <si>
    <t>PRODUCTOS DE TIPO CORRIENTE</t>
  </si>
  <si>
    <t>INGRESOS NO COMPRENDIDOS EN LAS FRACC DE LA LEY DE INGRESOS CAUSADOS EN EJERCICIOS FISCALES ANTERIORES</t>
  </si>
  <si>
    <t>INGRESOS POR VENTA DE BIENES Y SERVICIOS</t>
  </si>
  <si>
    <t>4.1.7.0.00.000000</t>
  </si>
  <si>
    <t>4.1.9.0.00.000000</t>
  </si>
  <si>
    <t>INGRESOS NO COMPRENDIDOS EN LAS FRACCIONES DE LA LEY DE INGRESOS CAUSADOS EN EJERCICIOS FISCALES ANTERIORES PENDIENTES DE LIQUIDACION O PAGO</t>
  </si>
  <si>
    <t>PARTICIPACIONES</t>
  </si>
  <si>
    <t>APORTACIONES</t>
  </si>
  <si>
    <t>CONVENIOS</t>
  </si>
  <si>
    <t>TRANSFERENCIAS, ASIGNACIONES Y SUBSIDIOS Y OTRAS AYUDAS</t>
  </si>
  <si>
    <t>4.2.2.1.00.000000</t>
  </si>
  <si>
    <t>TRANSFERENCIAS INTERNAS Y ASIGNACIONES DEL SECTOR PUBLICO</t>
  </si>
  <si>
    <t>TRANSFERENCIAS DEL RESTO DEL SECTOR PUBLICO</t>
  </si>
  <si>
    <t>4.2.2.3.00.000000</t>
  </si>
  <si>
    <t>4.2.2.4.00.000000</t>
  </si>
  <si>
    <t>4.2.2.5.00.000000</t>
  </si>
  <si>
    <t>4.2.2.0.00.000000</t>
  </si>
  <si>
    <t>CUOTAS Y APORTACIONES DE SEGURIDAD SOCIAL</t>
  </si>
  <si>
    <t>4.1.2.0.00.000000</t>
  </si>
  <si>
    <t>TRANSFERENCIAS, ASIGNACIONES, SUBSIDIOS Y OTRAS AYUDAS</t>
  </si>
  <si>
    <t>OTRAS APLICACIONES DE OPERACIÓN</t>
  </si>
  <si>
    <t>TRANSFERENCIAS AL RESTO DEL SECTOR PUBLICO</t>
  </si>
  <si>
    <t>5.2.6.0.00.000000</t>
  </si>
  <si>
    <t>TRANSFERENCIAS A FIDEICOMISOS, MANDATOS Y CONTRATOS ANALOGOS</t>
  </si>
  <si>
    <t>5.2.7.0.00.000000</t>
  </si>
  <si>
    <t>TRANSFERENCIAS A LA SEGURIDAD SOCIAL</t>
  </si>
  <si>
    <t>5.2.8.0.00.000000</t>
  </si>
  <si>
    <t>DONATIVOS</t>
  </si>
  <si>
    <t>5.2.9.0.00.000000</t>
  </si>
  <si>
    <t>TRANSFERENCIAS AL EXTERIOR</t>
  </si>
  <si>
    <t>5.3.1.0.00.000000</t>
  </si>
  <si>
    <t>5.3.2.0.00.000000</t>
  </si>
  <si>
    <t>5.3.3.0.00.000000</t>
  </si>
  <si>
    <t>OTROS INGRESOS</t>
  </si>
  <si>
    <t>OTROS ORIGNES DE INVERSION</t>
  </si>
  <si>
    <t>ENDEUDAMIENTO NETO</t>
  </si>
  <si>
    <t>DESCRIPCION CONAC</t>
  </si>
  <si>
    <t>Aumento</t>
  </si>
  <si>
    <t>Flujos de Efectivo de las Actividades de Inversion y Financiamiento</t>
  </si>
  <si>
    <t>PORCION A CORTO PLAZO DE LA DEUDA PUBLICA A LARGO PLAZO</t>
  </si>
  <si>
    <t xml:space="preserve"> DEUDA PUBLICA A LARGO PLAZO</t>
  </si>
  <si>
    <t>OTROS ORIGENES DE FINANCIAMIENTO</t>
  </si>
  <si>
    <t>CUENTAS POR PAGAR A CORTO PLAZO</t>
  </si>
  <si>
    <t xml:space="preserve"> DOCUMENTOS POR PAGAR A CORTO PLAZO</t>
  </si>
  <si>
    <t>2.1.4.0.00.000000</t>
  </si>
  <si>
    <t>2.1.6.0.00.000000</t>
  </si>
  <si>
    <t>PROVISIONES A CORTO PLAZO</t>
  </si>
  <si>
    <t xml:space="preserve"> CUENTAS POR PAGAR A LARGO PLAZO</t>
  </si>
  <si>
    <t>2.2.2.0.00.000000</t>
  </si>
  <si>
    <t>TITULOS Y VALORES A CORTO PLAZO</t>
  </si>
  <si>
    <t>FONDOS Y BIENES DE TERCEROS EN GARANTIA Y/O ADMINISTRACION A CORTO PLAZO</t>
  </si>
  <si>
    <t>OTROS PASIVOS A CORTO PLAZO</t>
  </si>
  <si>
    <t>2.1.9.0.00.000000</t>
  </si>
  <si>
    <t>DOCUMENTOS POR PAGAR A LARGO PLAZO</t>
  </si>
  <si>
    <t>2.2.4.0.00.000000</t>
  </si>
  <si>
    <t>PASIVOS DIFERIDOS A LARGO PLAZO</t>
  </si>
  <si>
    <t>2.2.5.0.00.000000</t>
  </si>
  <si>
    <t>FONDOS Y BIENES DE TERCEROS EN GARANTIA Y/O ADMINISTRACION A LARGO PLAZO</t>
  </si>
  <si>
    <t>2.2.6.0.00.000000</t>
  </si>
  <si>
    <t>PROVISIONES A LARGO PLAZO</t>
  </si>
  <si>
    <t>1.1.1.2.01.000016</t>
  </si>
  <si>
    <t>2.1.7.9.01.000009</t>
  </si>
  <si>
    <t>2.1.7.9.01.000064</t>
  </si>
  <si>
    <t xml:space="preserve">          CAJA POPULAR LAS HUASTECAS S.C. DE A.P DE R.L DE C.V</t>
  </si>
  <si>
    <t xml:space="preserve">          IMPUESTO POR FUSION</t>
  </si>
  <si>
    <t>4.1.4.3.01.000013</t>
  </si>
  <si>
    <t>4.1.4.3.01.000052</t>
  </si>
  <si>
    <t>4.1.4.3.11.000076</t>
  </si>
  <si>
    <t>4.1.5.9.00.000000</t>
  </si>
  <si>
    <t xml:space="preserve">      OTROS PRODUCTOS QUE GENERAN INGRESOS CORRIENTES</t>
  </si>
  <si>
    <t>4.1.5.9.01.000000</t>
  </si>
  <si>
    <t xml:space="preserve">        OTROS PRODUCTOS</t>
  </si>
  <si>
    <t>4.1.5.9.01.000001</t>
  </si>
  <si>
    <t xml:space="preserve">          OTROS PRODUCTOS</t>
  </si>
  <si>
    <t>4.3.1.1.01.000001</t>
  </si>
  <si>
    <t>7.6.0.0.00.000000</t>
  </si>
  <si>
    <t xml:space="preserve">  BIENES EN CONCESIONADOS O EN COMODATO</t>
  </si>
  <si>
    <t>1.2.2.0.00.000000</t>
  </si>
  <si>
    <t>El gasto no cambia siempre ira en este rubro</t>
  </si>
  <si>
    <t>1.1.1.2.01.000005</t>
  </si>
  <si>
    <t>1.1.1.2.01.000020</t>
  </si>
  <si>
    <t xml:space="preserve">          INMUJERES 2016 CTA. 84945360170 BAJIO</t>
  </si>
  <si>
    <t>1.1.3.1.00.000000</t>
  </si>
  <si>
    <t xml:space="preserve">      ANTICIPO A PROVEEDORES POR ADQUISICION DE BIENES Y PRESTACION DE SERVICIOS A CORTO PLAZO</t>
  </si>
  <si>
    <t>1.1.3.1.02.000000</t>
  </si>
  <si>
    <t xml:space="preserve">        ANTICIPO A PROVEEDORES POR ADQUISICION PRESTACION DE SERVICIOS A CORTO PLAZO</t>
  </si>
  <si>
    <t>1.2.6.1.02.000012</t>
  </si>
  <si>
    <t>1.2.6.1.02.000018</t>
  </si>
  <si>
    <t>1.2.6.1.02.000030</t>
  </si>
  <si>
    <t>2.1.1.7.06.000017</t>
  </si>
  <si>
    <t xml:space="preserve">          APORTACIONES DEL ASENTAMIENTO 5 HALCONES Y AMPLIACIÓN 5 ALCONES</t>
  </si>
  <si>
    <t>2.1.1.7.06.000023</t>
  </si>
  <si>
    <t xml:space="preserve">          2 AL MILLAR DIF</t>
  </si>
  <si>
    <t>2.1.1.7.10.000000</t>
  </si>
  <si>
    <t xml:space="preserve">        ART. 49 FRACC I NUMERAL 13  LI</t>
  </si>
  <si>
    <t>2.1.1.7.10.000001</t>
  </si>
  <si>
    <t xml:space="preserve">          CRUZ ROJA MEXICANA I.A.P.</t>
  </si>
  <si>
    <t>2.1.1.7.10.000002</t>
  </si>
  <si>
    <t xml:space="preserve">          H. CUERPO DE BOMBEROS VOLUNTARIOS DE QUERETAROS.C.</t>
  </si>
  <si>
    <t>2.1.1.7.10.000003</t>
  </si>
  <si>
    <t xml:space="preserve">          GRUPOS ESPECIALIZADOS EN ATENCION DE EMERGENCIAS</t>
  </si>
  <si>
    <t>2.1.7.9.03.000000</t>
  </si>
  <si>
    <t xml:space="preserve">        PENSIONES ALIMENTICIAS</t>
  </si>
  <si>
    <t>3.2.3.1.03.000002</t>
  </si>
  <si>
    <t>3.2.3.1.03.000037</t>
  </si>
  <si>
    <t xml:space="preserve">          CENTRO INTEGRALES DE PREVENCION SOCIAL</t>
  </si>
  <si>
    <t>3.2.3.1.03.000038</t>
  </si>
  <si>
    <t>5.1.2.6.01.000002</t>
  </si>
  <si>
    <t xml:space="preserve">          LUBRICANTES Y ADITIVOS</t>
  </si>
  <si>
    <t>5.5.1.3.02.000012</t>
  </si>
  <si>
    <t>5.5.1.3.02.000018</t>
  </si>
  <si>
    <t>5.5.1.3.02.000030</t>
  </si>
  <si>
    <t>2.1.1.7.01.000002</t>
  </si>
  <si>
    <t xml:space="preserve">          I.S.R SUELDOS FORTAMUN</t>
  </si>
  <si>
    <t>4.1.4.3.09.000007</t>
  </si>
  <si>
    <t>4.1.6.9.01.000006</t>
  </si>
  <si>
    <t>5.5.9.0.00.000000</t>
  </si>
  <si>
    <t xml:space="preserve">    OTROS GASTOS</t>
  </si>
  <si>
    <t>5.5.9.9.00.000000</t>
  </si>
  <si>
    <t xml:space="preserve">      OTROS GASTOS VARIOS</t>
  </si>
  <si>
    <t>5.5.9.9.02.000000</t>
  </si>
  <si>
    <t xml:space="preserve">        AJUSTE POR REDONDEO</t>
  </si>
  <si>
    <t>5.5.9.1.00.000000</t>
  </si>
  <si>
    <t xml:space="preserve">      GASTOS DE EJERCICIOS ANTERIORES</t>
  </si>
  <si>
    <t>5.5.9.1.01.000001</t>
  </si>
  <si>
    <t xml:space="preserve">        GASTOS DE EJERCICIOS ANTERIORES (ADEFAS)</t>
  </si>
  <si>
    <t>1.2.3.4.00.000000</t>
  </si>
  <si>
    <t xml:space="preserve">      INFRAESTRUCTURA</t>
  </si>
  <si>
    <t>1.2.3.4.01.000000</t>
  </si>
  <si>
    <t xml:space="preserve">        INFRAESTRUCTURA DE CARRETERAS</t>
  </si>
  <si>
    <t>2.1.7.9.01.000067</t>
  </si>
  <si>
    <t xml:space="preserve">          PROVISION AGUINALDO DIF ORDINARIO</t>
  </si>
  <si>
    <t>2.1.7.9.01.000068</t>
  </si>
  <si>
    <t xml:space="preserve">          PROVISION PRIMA VAC DIF ORDINARIO</t>
  </si>
  <si>
    <t>2.1.7.9.01.000069</t>
  </si>
  <si>
    <t xml:space="preserve">          PROVISION QUINQUENIO DIF ORDINARIO</t>
  </si>
  <si>
    <t>2.1.7.9.01.000070</t>
  </si>
  <si>
    <t xml:space="preserve">          PROVISION AJUSTE CALENDARIO DIF ORDINARIO</t>
  </si>
  <si>
    <t>1.1.1.4.00.000000</t>
  </si>
  <si>
    <t xml:space="preserve">      INVERSIONES TEMPORALES (HASTA 3 MESES)</t>
  </si>
  <si>
    <t>1.1.1.4.01.000000</t>
  </si>
  <si>
    <t xml:space="preserve">        INVERSIONES EN MONEDA NACIONAL CP</t>
  </si>
  <si>
    <t>1.1.1.4.01.000005</t>
  </si>
  <si>
    <t xml:space="preserve">          GASTO CORRIENTE CTA. 5439094 BANCO MULTIVA</t>
  </si>
  <si>
    <t>2.1.1.7.06.000024</t>
  </si>
  <si>
    <t xml:space="preserve">          COLEGIO DE INGENIEROS</t>
  </si>
  <si>
    <t>2.1.7.9.01.000071</t>
  </si>
  <si>
    <t xml:space="preserve">           COMERCIALIZADORA KAISSA ORDINARIO</t>
  </si>
  <si>
    <t>4.1.4.3.08.000005</t>
  </si>
  <si>
    <t>4.1.6.1.01.000001</t>
  </si>
  <si>
    <t>7.3.0.0.00.000000</t>
  </si>
  <si>
    <t xml:space="preserve">  AVALES Y GARANTIAS</t>
  </si>
  <si>
    <t>7.3.3.0.00.000000</t>
  </si>
  <si>
    <t xml:space="preserve">    FIANZAS Y GARANTIAS RECIBIDAS POR DEUDAS A COBRAR</t>
  </si>
  <si>
    <t>7.3.3.1.00.000000</t>
  </si>
  <si>
    <t xml:space="preserve">      FIANZAS Y GARANTIAS RECIBIDAS POR DEUDAS A COBRAR</t>
  </si>
  <si>
    <t>7.3.3.1.01.000000</t>
  </si>
  <si>
    <t xml:space="preserve">        FIANZAS Y  GARANTIAS RECIBIDAS POR DEUDAS A COBRAR</t>
  </si>
  <si>
    <t>7.3.3.1.01.000001</t>
  </si>
  <si>
    <t xml:space="preserve">          FIANZAS Y GARANTIAS RECIBIDAS POR DEUDAS A COBRAR</t>
  </si>
  <si>
    <t>7.3.4.0.00.000000</t>
  </si>
  <si>
    <t xml:space="preserve">    FIANZAS Y GARANTIAS RECIBIDAS</t>
  </si>
  <si>
    <t>7.3.4.1.00.000000</t>
  </si>
  <si>
    <t xml:space="preserve">      FIANZAS Y GARANTIAS RECIBIDAS</t>
  </si>
  <si>
    <t>7.3.4.1.01.000000</t>
  </si>
  <si>
    <t xml:space="preserve">        FIANZAS Y GARANTIAS RECIBIDAS</t>
  </si>
  <si>
    <t>7.3.4.1.01.000001</t>
  </si>
  <si>
    <t xml:space="preserve">          FIANZAS Y GARANTIAS RECIBIDAS</t>
  </si>
  <si>
    <t>1.1.1.2.01.000030</t>
  </si>
  <si>
    <t xml:space="preserve">          PRONAPRED 2016 CTA. 84945360173 BAJIO</t>
  </si>
  <si>
    <t>1.1.1.2.01.000031</t>
  </si>
  <si>
    <t xml:space="preserve">          ARRENDAMIENTO DE LUMINARIAS CTA. 6463886 MULTIVA</t>
  </si>
  <si>
    <t>1.1.3.9.00.000000</t>
  </si>
  <si>
    <t xml:space="preserve">      OTROS DERECHOS A RECIBIR BIENES O SERVICIOS A CORTO PLAZO</t>
  </si>
  <si>
    <t xml:space="preserve">        OTROS DERECHOS A RECIBIR BIENES O SERVICIOS A CORTO PLAZO</t>
  </si>
  <si>
    <t xml:space="preserve">    DERECHOS A RECIBIR EFECTIVO O EQUIVALENTES A LARGO PLAZO</t>
  </si>
  <si>
    <t>1.2.2.9.00.000000</t>
  </si>
  <si>
    <t>1.2.2.9.01.000000</t>
  </si>
  <si>
    <t xml:space="preserve">        OTROS DERECHOS A RECIBIR EFECTIVO  O EQUIVALENTES A LARGO PLAZO</t>
  </si>
  <si>
    <t>1.2.9.3.00.000000</t>
  </si>
  <si>
    <t xml:space="preserve">      BIENES EN COMODATO</t>
  </si>
  <si>
    <t>1.2.9.3.01.000000</t>
  </si>
  <si>
    <t xml:space="preserve">        BIENES EN COMODATO</t>
  </si>
  <si>
    <t>1.2.9.3.01.000002</t>
  </si>
  <si>
    <t>2.1.1.7.06.000021</t>
  </si>
  <si>
    <t xml:space="preserve">          APORTACIONES DEL ASENTAMIENTO JARDINES DE SAN JOSE 2DA SECCION</t>
  </si>
  <si>
    <t>4.1.4.4.01.000001</t>
  </si>
  <si>
    <t>7.6.3.1.01.000005</t>
  </si>
  <si>
    <t xml:space="preserve">          ARMANDO JIMENEZ REYNOSO</t>
  </si>
  <si>
    <t>7.6.4.1.01.000005</t>
  </si>
  <si>
    <t>1.1.1.2.01.000032</t>
  </si>
  <si>
    <t xml:space="preserve">          HÁBITAT FEDERAL CENTRO HISTÓRICO 2016 CTA 0443943472 BANORTE</t>
  </si>
  <si>
    <t>1.1.1.2.01.000166</t>
  </si>
  <si>
    <t>1.1.3.9.02.000000</t>
  </si>
  <si>
    <t>1.2.6.1.02.000032</t>
  </si>
  <si>
    <t>2.1.7.9.01.000073</t>
  </si>
  <si>
    <t xml:space="preserve">          GRUPO FUNERARIO DEL CENTRO SA DE CV (ORDINARIO)</t>
  </si>
  <si>
    <t>4.1.4.3.11.000058</t>
  </si>
  <si>
    <t>7.4.0.0.00.000000</t>
  </si>
  <si>
    <t xml:space="preserve">  JUICIOS</t>
  </si>
  <si>
    <t>7.4.1.0.00.000000</t>
  </si>
  <si>
    <t xml:space="preserve">    DEMANDAS JUDICIAL EN PROCESO DE RESOLUCION</t>
  </si>
  <si>
    <t>7.4.1.1.00.000000</t>
  </si>
  <si>
    <t xml:space="preserve">      DEMANDAS JUDICIAL EN PROCESO DE RESOLUCION</t>
  </si>
  <si>
    <t>7.4.1.1.01.000000</t>
  </si>
  <si>
    <t xml:space="preserve">        RESOLUCION DE DEMANDAS EN PROCESO JUDICIAL</t>
  </si>
  <si>
    <t>7.4.1.1.01.000001</t>
  </si>
  <si>
    <t xml:space="preserve">          DEVOLUCIONES DE LA LEY DE INGRESOS</t>
  </si>
  <si>
    <t>7.4.1.1.01.000003</t>
  </si>
  <si>
    <t xml:space="preserve">          OTRAS DEMANDAS</t>
  </si>
  <si>
    <t>7.4.2.0.00.000000</t>
  </si>
  <si>
    <t xml:space="preserve">    RESOLUCION DE DEMANDAS EN PROCESO JUDICIAL</t>
  </si>
  <si>
    <t>7.4.2.1.00.000000</t>
  </si>
  <si>
    <t xml:space="preserve">      RESOLUCION DE DEMANDAS EN PROCESO JUDICIAL</t>
  </si>
  <si>
    <t>7.4.2.1.01.000000</t>
  </si>
  <si>
    <t>7.4.2.1.01.000001</t>
  </si>
  <si>
    <t xml:space="preserve">          DEVOLUCIONES DE LA LEY DE INGRESO</t>
  </si>
  <si>
    <t>7.4.2.1.01.000003</t>
  </si>
  <si>
    <t>7.6.3.1.01.000006</t>
  </si>
  <si>
    <t xml:space="preserve">          GRUPO COMERCIAL DE MÉXICO SA DE CV</t>
  </si>
  <si>
    <t>7.6.3.1.01.000007</t>
  </si>
  <si>
    <t xml:space="preserve">          LUPEQSA SA DE CV</t>
  </si>
  <si>
    <t>7.6.4.1.01.000006</t>
  </si>
  <si>
    <t>7.6.4.1.01.000007</t>
  </si>
  <si>
    <t>EN APLICACIÓN SON LOS POSITIVOS</t>
  </si>
  <si>
    <t>AL PERIODO ANTERIOR</t>
  </si>
  <si>
    <t>2.1.7.9.01.000077</t>
  </si>
  <si>
    <t xml:space="preserve">          HDI SEGUROS  SA DE CV (ORDINARIO)</t>
  </si>
  <si>
    <t>4.1.4.3.01.000012</t>
  </si>
  <si>
    <t>1.1.1.2.01.000012</t>
  </si>
  <si>
    <t>1.1.1.2.01.000014</t>
  </si>
  <si>
    <t>1.1.1.2.01.000015</t>
  </si>
  <si>
    <t>1.1.1.2.01.000059</t>
  </si>
  <si>
    <t>2.1.1.7.06.000009</t>
  </si>
  <si>
    <t xml:space="preserve">          APORTACIONES PROGRAMA VIVAH 2000                                                                                                                                                                    "</t>
  </si>
  <si>
    <t>2.1.1.7.06.000025</t>
  </si>
  <si>
    <t xml:space="preserve">          2 AL MILLAR COLEGIO DE ARQUITECTOS</t>
  </si>
  <si>
    <t>2.1.7.9.01.000078</t>
  </si>
  <si>
    <t xml:space="preserve">          RECAUDACION CAJAS BAJIO CTA 849412201-02</t>
  </si>
  <si>
    <t xml:space="preserve">          PARTICIPACIONES FEDERALES 2017 CTA. 0460139759 BANORTE</t>
  </si>
  <si>
    <t xml:space="preserve">          FISM 2017 CTA. 6645879 MULTIVA</t>
  </si>
  <si>
    <t xml:space="preserve">          FORTAMUN 2017 CTA. 6645917 MULTIVA</t>
  </si>
  <si>
    <t xml:space="preserve">          RESTAURACION DEL ARTE SACRO EN LA IGLESIA DE SANTA CLARA DE JESUS CTA. 84945360174 BAJIO</t>
  </si>
  <si>
    <t xml:space="preserve">          INMUJERES 2015 CTA.84945360161 BAJIO</t>
  </si>
  <si>
    <t xml:space="preserve">      OTROS DERECHOS A RECIBIR EFECTIVO O EQUIVALENTES A LARGO PLAZO</t>
  </si>
  <si>
    <t xml:space="preserve">          APORTACIONES DEL ASENTAMIENTO COLINAS DE MENCHACA II, III Y AMP COLINAS DE MENCHACA II, III</t>
  </si>
  <si>
    <t>2.1.1.7.06.000022</t>
  </si>
  <si>
    <t xml:space="preserve">          APORTACIONES DEL ASENTAMIENTO RANCHO QUEMADO I</t>
  </si>
  <si>
    <t>2.1.5.9.01.000000</t>
  </si>
  <si>
    <t>2.1.5.9.01.000001</t>
  </si>
  <si>
    <t xml:space="preserve">          CONVENIO EN PARCIALIDADES IMPUESTO PREDIAL</t>
  </si>
  <si>
    <t xml:space="preserve">          SINDICATO FORTAMUN</t>
  </si>
  <si>
    <t xml:space="preserve">           SEGUROS BANORTE SA DE CV GRUPO FINANCIERO BANORTE (SEGURO DE VIDA))</t>
  </si>
  <si>
    <t>2.1.7.9.01.000079</t>
  </si>
  <si>
    <t xml:space="preserve">          SEGURO DE AUTO BANORTE S.A. DE C.V.</t>
  </si>
  <si>
    <t>3.2.2.1.01.000017</t>
  </si>
  <si>
    <t xml:space="preserve">          REMANENTE DEL EJERCICIO 2016</t>
  </si>
  <si>
    <t xml:space="preserve">           MODULOS DE SEGURIDAD</t>
  </si>
  <si>
    <t xml:space="preserve">           POZOS, TANQUES Y BOMBAS DE AGUA</t>
  </si>
  <si>
    <t xml:space="preserve">           UNIDAD DE TRANSFERENCIA DE BASURA</t>
  </si>
  <si>
    <t xml:space="preserve">           CORRALON MUNICIPAL</t>
  </si>
  <si>
    <t xml:space="preserve">        IMPUESTOS SOBRE ENTRETENIMIENTOS PUBLICOS</t>
  </si>
  <si>
    <t xml:space="preserve">          IMPUESTOS SOBRE BOLETAJE DEL EVENTO</t>
  </si>
  <si>
    <t>4.1.1.1.01.000002</t>
  </si>
  <si>
    <t xml:space="preserve">          IMPUESTOS SOBRE ENTRETENIMIENTOS PUBLICOS PERMANENTES</t>
  </si>
  <si>
    <t xml:space="preserve">          IMPUESTO PREDIAL</t>
  </si>
  <si>
    <t xml:space="preserve">        IMPUESTO SOBRE TRASLADO DE DOMINIO DE INMUEBLES</t>
  </si>
  <si>
    <t xml:space="preserve">          IMPUESTO SOBRE TRASLADO DE DOMINIO DE INMUEBLES</t>
  </si>
  <si>
    <t xml:space="preserve">        IMPUESTO SOBRE FRACCIONAMIENTOS, CONDOMINIOS, FUSION, SUBDIVISION Y RELOTIFICACION DE PREDIOS</t>
  </si>
  <si>
    <t xml:space="preserve">          IMPUESTO SOBRE FRACCIONAMIENTOS</t>
  </si>
  <si>
    <t xml:space="preserve">          IMPUESTO POR SUBDIVISION</t>
  </si>
  <si>
    <t>4.1.1.2.05.000000</t>
  </si>
  <si>
    <t xml:space="preserve">        IMPUESTO SOBRE EL USO DE INMUEBLES DESTINADOS A LA PRESTACIÓN DE SERVICIOS DE HOSPEDAJE</t>
  </si>
  <si>
    <t>4.1.1.2.05.000001</t>
  </si>
  <si>
    <t xml:space="preserve">          IMPUESTO SOBRE EL USO DE INMUEBLES DESTINADOS A LA PRESTACION DE SERVICIOS DE HOSPEDAJE</t>
  </si>
  <si>
    <t xml:space="preserve">        ACCESORIOS DE IMPUESTOS</t>
  </si>
  <si>
    <t xml:space="preserve">          ACCESORIOS DE LOS IMPUESTOS</t>
  </si>
  <si>
    <t xml:space="preserve">          IMPUESTO PARA LA EDUCACION Y OBRAS PUBLICAS MUNICIPALES</t>
  </si>
  <si>
    <t xml:space="preserve">          ACCESO A DIFERENTES CENTROS DE DESARROLLO COMUNITARIOS, PARQUES, ESTADIOS, UNIDADES DEPORTIVAS, SIMILARES</t>
  </si>
  <si>
    <t xml:space="preserve">          USO DE CANCHAS EN DIFERENTES CENTROS DE DESARROLLO COMUNITARIOS, PARQUES, ESTADIOS, UNIDADES DEPORTIVAS, SIMILARES</t>
  </si>
  <si>
    <t xml:space="preserve">          ACCESO A DIFERENTES MUSEOS PROPIEDAD O ADMINISTRADOS POR EL MUNICIPIO</t>
  </si>
  <si>
    <t>4.1.4.1.01.000007</t>
  </si>
  <si>
    <t xml:space="preserve">          ESPACIOS OCUPADOS POR INSTRUCTORES Y ENTRENADORES EN SALONES</t>
  </si>
  <si>
    <t>4.1.4.1.01.000008</t>
  </si>
  <si>
    <t xml:space="preserve">          ESPACIOS AL AIRE LIBRE OCUPADOS POR PARTICULARES</t>
  </si>
  <si>
    <t>4.1.4.1.01.000009</t>
  </si>
  <si>
    <t xml:space="preserve">          ESPACIOS DESTINADOS A CAFETERIAS Y ESTANQUILLOS</t>
  </si>
  <si>
    <t>4.1.4.1.01.000010</t>
  </si>
  <si>
    <t xml:space="preserve">          ESPACIOS OCUPADOS POR INSTRUCTORES Y ENTRENADORES EN CANCHAS</t>
  </si>
  <si>
    <t>4.1.4.1.01.000014</t>
  </si>
  <si>
    <t xml:space="preserve">          ACCESO Y USO DE INSTALACIONES DEL PARQUE ALFALFARES</t>
  </si>
  <si>
    <t>4.1.4.1.01.000015</t>
  </si>
  <si>
    <t xml:space="preserve">          ACCESO Y USO DE LAS INSTALACIONES DEL PARQUE RECREATIVO JOYA LA BARRETA</t>
  </si>
  <si>
    <t>4.1.4.1.01.000016</t>
  </si>
  <si>
    <t xml:space="preserve">          ACCESO A PARQUE CERRO LAS CAMPANAS</t>
  </si>
  <si>
    <t>4.1.4.1.01.000017</t>
  </si>
  <si>
    <t xml:space="preserve">          MERCADOS CATEGORIA A</t>
  </si>
  <si>
    <t>4.1.4.1.01.000018</t>
  </si>
  <si>
    <t xml:space="preserve">          MERCADOS CATEGORIA B</t>
  </si>
  <si>
    <t>4.1.4.1.01.000019</t>
  </si>
  <si>
    <t xml:space="preserve">          MERCADOS CATEGORIA C</t>
  </si>
  <si>
    <t xml:space="preserve">          USO DE ESPACIOS EN MERCADOS MUNICIPALES, EN FECHAS ESPECIALES O FESTIVIDADES</t>
  </si>
  <si>
    <t>4.1.4.1.01.000022</t>
  </si>
  <si>
    <t xml:space="preserve">          USO DE LA VIA PUBLICA</t>
  </si>
  <si>
    <t>4.1.4.1.01.000024</t>
  </si>
  <si>
    <t xml:space="preserve">          CAJONES DE ESTACIONAMIENTO</t>
  </si>
  <si>
    <t xml:space="preserve">        SERVICIOS PRESTADOS POR CONCEPTOS RELACIONADOS CON CONSTRUCCIONES Y URBANIZACIONES</t>
  </si>
  <si>
    <t xml:space="preserve">          LICENCIA DE CONSTRUCCION EN SU MODALIDAD DE OBRA NUEVA</t>
  </si>
  <si>
    <t xml:space="preserve">          DEMOLICION DE EDIFICACIONES EXISTENTES</t>
  </si>
  <si>
    <t xml:space="preserve">          REFRENDO DE LICENCIA DE CONSTRUCCION</t>
  </si>
  <si>
    <t>4.1.4.3.01.000007</t>
  </si>
  <si>
    <t xml:space="preserve">          OTRAS LICENCIAS</t>
  </si>
  <si>
    <t>4.1.4.3.01.000008</t>
  </si>
  <si>
    <t xml:space="preserve">          OTROS SERVICIOS PRESTADOS RELACIONADOS CON CONSTRUCCIONES Y URBANIZACIONES</t>
  </si>
  <si>
    <t>4.1.4.3.01.000014</t>
  </si>
  <si>
    <t xml:space="preserve">          POR VERIFICACION Y EXPEDICION DE DOCUMENTO DE AVISO DE TERMINACION DE OBRA</t>
  </si>
  <si>
    <t>4.1.4.3.01.000015</t>
  </si>
  <si>
    <t xml:space="preserve">          POR LA REVISION DE PTOYECTO DE FRACCIONAMIENTO Y CONDOMINIO</t>
  </si>
  <si>
    <t xml:space="preserve">          POR EL TRAMITE DE LICENCIAS O PERMISOS PARA LA FUSION, DIVISION, SUBDIVISION Y LOTIFICACION DE PREDIOS</t>
  </si>
  <si>
    <t>4.1.4.3.01.000018</t>
  </si>
  <si>
    <t xml:space="preserve">          POR LOS SERVICIOS PRESTADOS RELACIONADOS CON LAS AUTORIZACIONES Y DICTAMENES TECNICOS</t>
  </si>
  <si>
    <t>4.1.4.3.01.000019</t>
  </si>
  <si>
    <t xml:space="preserve">          POR DICTAMENES TECNICOS Y OTROS SERVICIOS</t>
  </si>
  <si>
    <t>4.1.4.3.01.000020</t>
  </si>
  <si>
    <t xml:space="preserve">          POR EL DICTAMEN TECNICO PARA LA RENOVACION DE LA LICENCIA DE EJECUCION DE OBRAS DE URBANIZACION DE FRACCIONAMIENTOS Y CONDOMINIOS</t>
  </si>
  <si>
    <t xml:space="preserve">          POR REPOSICION DE COPIAS DE PLANOS Y OTROS CONCEPTOS RELACIONADOS CON FRACCIONAMIENTOS Y CONDOMINIOS</t>
  </si>
  <si>
    <t xml:space="preserve">          POR LA CERTIFICACION DE DOCUMENTOS O PLANOS DE FRACCIONAMIENTOS Y CONDOMINIOS</t>
  </si>
  <si>
    <t xml:space="preserve">          POR LA AUTORIZACION DE PROYECTO EN CONDOMINIO, REVISION A PROYECTOS PARA CONDOMINIO</t>
  </si>
  <si>
    <t>4.1.4.3.01.000026</t>
  </si>
  <si>
    <t xml:space="preserve">          POR LA EMISION DE DECLARATORIA DE REGIMEN DE PROPIEDAD EN CONDOMINIO</t>
  </si>
  <si>
    <t xml:space="preserve">          POR LA EMISION DE DICTAMEN O ESTUDIO TECNICO RESPECTO A TRAMITES INGRESADOS A TRAVES DE LA SRIA DE AYUNTAMIENTO</t>
  </si>
  <si>
    <t xml:space="preserve">          POR SUPERVISION DE OBRAS DE URBANIZACION EN FRACCIONAMIENTOS Y CONDOMINIOS</t>
  </si>
  <si>
    <t xml:space="preserve">          POR RUPTURA Y REPARACION DEL PAVIMENTO DE LA VIA PUBLICA</t>
  </si>
  <si>
    <t xml:space="preserve">          POR AUTORIZACION DE CAMBIO DE USO DE SUELO</t>
  </si>
  <si>
    <t>4.1.4.3.01.000039</t>
  </si>
  <si>
    <t xml:space="preserve">          POR LA AUTORIZACION DE INCREMENTOS EN DENSIDAD EN USO HABITACIONAL</t>
  </si>
  <si>
    <t>4.1.4.3.01.000040</t>
  </si>
  <si>
    <t xml:space="preserve">          POR EXPEDICION DE DICTAMEN DE USO DE SUELO</t>
  </si>
  <si>
    <t>4.1.4.3.01.000041</t>
  </si>
  <si>
    <t xml:space="preserve">          POR EL ESTUDIO DE FACTIBILIDAD DE GIRO</t>
  </si>
  <si>
    <t>4.1.4.3.01.000051</t>
  </si>
  <si>
    <t xml:space="preserve">          POR LA EMISION DE DICTAMEN DE ALTURA MAXIMA CONSTRUIDA</t>
  </si>
  <si>
    <t xml:space="preserve">          POR AUTORIZACION DE MODIFICACION A LA NORMATIVIDAD POR ZONIFICACION DE LOS PLANES PARCIALES DE DESARROLLO URBANO</t>
  </si>
  <si>
    <t xml:space="preserve">          DERECHO ALUMBRADO PUBLICO CONVENIO CFE</t>
  </si>
  <si>
    <t xml:space="preserve">          DERECHO ALUMBRADO PUBLICO AFIJACION PROPORCIONAL</t>
  </si>
  <si>
    <t xml:space="preserve">        POR LOS SERVICIOS PRESTADOS POR EL REGISTRO CIVIL</t>
  </si>
  <si>
    <t xml:space="preserve">          POR LOS SERVICIOS PRESTADOS POR EL REGISTRO CIVIL</t>
  </si>
  <si>
    <t xml:space="preserve">        POR LOS SERVICIOS PRESTADOS POR LA SECRETARIA DE MOVILIDAD</t>
  </si>
  <si>
    <t xml:space="preserve">          POR LOS SERVICIOS PRESTADOS POR LA SECRETARIA DE MOVILIDAD</t>
  </si>
  <si>
    <t xml:space="preserve">        POR LOS SERVICIOS PRESTADOS POR SERVICIOS PUBLICOS MUNICIPALES</t>
  </si>
  <si>
    <t xml:space="preserve">          POR EL SERVICIO DE RECOLECCION DE RESIDUOS SOLIDOS URBANOS COMO MINIMO EQUIVALENTE A 0.4 TONS</t>
  </si>
  <si>
    <t xml:space="preserve">          POR EL SERVICIO DE RECOLECCION EN EVENTOS</t>
  </si>
  <si>
    <t>4.1.4.3.05.000009</t>
  </si>
  <si>
    <t xml:space="preserve">          COMERCIANTES Y PRESTADORES DE SERVICIOS QUE NO GENEREN MAS DE 0.4 TONS</t>
  </si>
  <si>
    <t xml:space="preserve">          POR EL SERVICIO DE RECOLECCION DE RESIDUOS POR EVENTO EN RECINTOS PUBLICOS, PRIVADOS Y OTROS</t>
  </si>
  <si>
    <t xml:space="preserve">          POR EL SERVICIO UNICO DE RECOLECCION DE TILICHES</t>
  </si>
  <si>
    <t xml:space="preserve">          POR LA RECOLECCION DE RESIDUOS DE VOLANTES, SEMANARIOS, PUBLICIDAD, PROPAGANDA Y SIMILARES</t>
  </si>
  <si>
    <t>4.1.4.3.05.000016</t>
  </si>
  <si>
    <t xml:space="preserve">          AUTORIZACION DE PROYECTOS DEL AREA DE CONTENEDORES EN FRACCIONAMIENTOS, CONDOMINIOS Y UNIDADES CONDOMINALES</t>
  </si>
  <si>
    <t xml:space="preserve">          PODA Y/O TALA DE ARBOL EN PREDIOS PARTICULARES</t>
  </si>
  <si>
    <t>4.1.4.3.05.000023</t>
  </si>
  <si>
    <t xml:space="preserve">          DICTAMEN TECNICO Y DE SERVICIOS POR DAÐOS A INSTALACIONES Y AREAS VERDES</t>
  </si>
  <si>
    <t>4.1.4.3.05.000026</t>
  </si>
  <si>
    <t xml:space="preserve">          REVISION DE PROYECTOS DE ALUMBRADOPUBLICO</t>
  </si>
  <si>
    <t>4.1.4.3.05.000030</t>
  </si>
  <si>
    <t xml:space="preserve">          POR EL DESAZOLVE DE POSOS DE VISITA, ALCANTARILLAS, DRENAJES Y FOSAS SEPTICAS EN PROPIEDAD PARTICULAR</t>
  </si>
  <si>
    <t>4.1.4.3.05.000032</t>
  </si>
  <si>
    <t xml:space="preserve">          POR EMISION DE AVALUO GENERADO POR DAÐOS A INSTALACIONES Y EQUIPO DE ALUMBRADO PUBLICO</t>
  </si>
  <si>
    <t xml:space="preserve">        SERVICIOS OTORGADOS EN LOS PANTEONES MUNICIPALES</t>
  </si>
  <si>
    <t xml:space="preserve">          POR CRIPTAS EN LOS PANTEONES MUNICIPALES</t>
  </si>
  <si>
    <t xml:space="preserve">          SERVICIOS DE INHUMACION</t>
  </si>
  <si>
    <t xml:space="preserve">          SERVICIOS DE EXHUMACION</t>
  </si>
  <si>
    <t xml:space="preserve">          SERVICIOS DE TRASLADO</t>
  </si>
  <si>
    <t xml:space="preserve">          SERVICIOS DE CREMACION</t>
  </si>
  <si>
    <t xml:space="preserve">        SERVICIOS OTORGADOS EN EL RASTRO MUNICIPAL</t>
  </si>
  <si>
    <t>4.1.4.3.07.000001</t>
  </si>
  <si>
    <t xml:space="preserve">          POR SACRIFICIO Y PROCESAMIENTO POR CABEZA</t>
  </si>
  <si>
    <t xml:space="preserve">          POR SACRIFICIO DE GANADO EN HORAS EXTRAORDINARIAS POR CABEZA</t>
  </si>
  <si>
    <t xml:space="preserve">          POR KILOGRAMO DE CONSERVACION DE CANAL FRIGORIFICA</t>
  </si>
  <si>
    <t>4.1.4.3.07.000006</t>
  </si>
  <si>
    <t xml:space="preserve">          POR ENTREGA A DOMICILIO</t>
  </si>
  <si>
    <t xml:space="preserve">        SERVICIOS PRESTADOS EN MERCADOS MUNICIPALES</t>
  </si>
  <si>
    <t xml:space="preserve">          POR LA ASIGNACION DERIVADA DE CESIONES DE DERECHO REALIZADAS EN MERCADOS MUNICIPALES CATEGORIA A</t>
  </si>
  <si>
    <t>4.1.4.3.08.000012</t>
  </si>
  <si>
    <t xml:space="preserve">          POR EL USO DE SANITARIOS EN LOS MERCADOS MUNICIPALES</t>
  </si>
  <si>
    <t xml:space="preserve">        SERVICIOS PRESTADOS POR LA SECRETARIA DE AYUNTAMIENTO</t>
  </si>
  <si>
    <t>4.1.4.3.09.000002</t>
  </si>
  <si>
    <t xml:space="preserve">          EXPEDICION DE COPIAS SIMPLES Y CERTIFICADAS DE DOCUMENTOS DE LAS ADMINSITRACIONES MUNICIPALES</t>
  </si>
  <si>
    <t xml:space="preserve">          REPOSICION DE DOCUMENTO OFICIAL O CREDENCIALES</t>
  </si>
  <si>
    <t xml:space="preserve">          POR EXPEDICION DE CONSTANCIAS DE RESIDENCIA</t>
  </si>
  <si>
    <t xml:space="preserve">          POR LOS SERVICIOS RELACIONADOS CON LA GACETA MUNICIPAL</t>
  </si>
  <si>
    <t xml:space="preserve">        POR OTROS SERVICIOS PRESTADOS POR AUTORIDADES MUNICIPALES</t>
  </si>
  <si>
    <t>4.1.4.3.11.000001</t>
  </si>
  <si>
    <t xml:space="preserve">          CURSOS Y TALLERES DE CAPACITACION</t>
  </si>
  <si>
    <t xml:space="preserve">          POR EL REGISTRO EN DIFERENTES PADRONES DEL MUNICIPIO</t>
  </si>
  <si>
    <t xml:space="preserve">          POR LOS DICTAMENTES, CAPACITACION, ASESORIAS, VISTO BUENO, RENOVACION, CURSO DE MEDIDAS DE PROTECCION</t>
  </si>
  <si>
    <t xml:space="preserve">          UNICAMENTE PARA LIMPIEZA DE TERRENOS MAYORES A 200 MTS</t>
  </si>
  <si>
    <t xml:space="preserve">          POR REUBICACION DE FLORA</t>
  </si>
  <si>
    <t>4.1.4.3.11.000009</t>
  </si>
  <si>
    <t xml:space="preserve">          SONIDO EN FUENTES FIJAS</t>
  </si>
  <si>
    <t>4.1.4.3.11.000010</t>
  </si>
  <si>
    <t xml:space="preserve">          POR LA AUTORIZACION DE MODIFICACION DE UNIDAD DE GESTION AMBIENTAL  UGA PARA PREDIO MAYORES A 1000 MTS</t>
  </si>
  <si>
    <t>4.1.4.3.11.000011</t>
  </si>
  <si>
    <t xml:space="preserve">          POR LA AUTORIZACION PARA EL DICTAMEN AMBIENTAL DE LA FACTIBILIDAD DE GIRO DEFINITIVO O EL DICTAMEN AMBIENTAL DE PREVENCION Y CONTROL DE LA CONTAMINACION DEFINITIVO</t>
  </si>
  <si>
    <t>4.1.4.3.11.000013</t>
  </si>
  <si>
    <t xml:space="preserve">          POR LOS DOCUMENTOS O MATERIALES DIVERSOS QUE LA CIUDADANIA SOLICITE  LA UNIDAD MUNICIPAL DE INFORMACION GUBERNAMENTAL</t>
  </si>
  <si>
    <t xml:space="preserve">          POR AUTORIZACION PARA ANUNCIOS Y PROMOCIONES PUBLICITARIAS PERMANENTES</t>
  </si>
  <si>
    <t>4.1.4.3.11.000017</t>
  </si>
  <si>
    <t xml:space="preserve">          AUTORIZACION PARA PERMANECER ABIERTOS NEGOCIOS SIN VENTA DE BEBIDA ALCOHOLICA POR HORA MENSUAL</t>
  </si>
  <si>
    <t xml:space="preserve">          AUTORIZACION PARA PERMANECER ABIERTOS EVENTOS ESPECIALES O TEMPORADAS FESTIVAS NEGOCIOS GIROS GENERALES POR HORA POR DIA</t>
  </si>
  <si>
    <t>4.1.4.3.11.000024</t>
  </si>
  <si>
    <t xml:space="preserve">          POR LA EXPEDICION DE COPIAS E IMPRESIONES DE PLANOS CATASTRALES</t>
  </si>
  <si>
    <t>4.1.4.3.11.000025</t>
  </si>
  <si>
    <t xml:space="preserve">          POR LA EJECUCION DE DESLINDES CATASTRALES</t>
  </si>
  <si>
    <t xml:space="preserve">          POR LA EJECUCION DE REPLANTEOS TOPOGRAFICOS</t>
  </si>
  <si>
    <t>4.1.4.3.11.000033</t>
  </si>
  <si>
    <t xml:space="preserve">          POR PROPORCIONAR INFORMACION DE VERTICES GEODESICOS EN COORDENADAS U.T.M.</t>
  </si>
  <si>
    <t>4.1.4.3.11.000034</t>
  </si>
  <si>
    <t xml:space="preserve">          NOTIFICACION DE REGISTRO CATASTRAL A SOLICITUD DEL CONTRIBUYENTE</t>
  </si>
  <si>
    <t>4.1.4.3.11.000035</t>
  </si>
  <si>
    <t xml:space="preserve">          INFORMACION CATASTRAL DE UN INMUEBLE A SOLICITUD DEL INTERESADO</t>
  </si>
  <si>
    <t>4.1.4.3.11.000038</t>
  </si>
  <si>
    <t xml:space="preserve">          COPIAS CERTIFICADAS DE DOCUMENTOS CATASTRALES</t>
  </si>
  <si>
    <t>4.1.4.3.11.000042</t>
  </si>
  <si>
    <t xml:space="preserve">          COPIA IMPRESA DEL CROQUIS DE UBICACION DE INMBUEBLE TAMAÐO CARTA, OFICIO O DOBLE CARTA</t>
  </si>
  <si>
    <t>4.1.4.3.11.000047</t>
  </si>
  <si>
    <t xml:space="preserve">          NOTIFICACION DE REGISTRO CATASTRAL POR ERROR IMPUTABLE AL FEDATARIO PUBLICO</t>
  </si>
  <si>
    <t>4.1.4.3.11.000049</t>
  </si>
  <si>
    <t xml:space="preserve">          POR LOS SERVICIOS CATASTRALES RELATIVOS AL EMPADRONAMIENTO DE NUEVOS FRACCIONAMIENTOS Y CONDOMINIOS</t>
  </si>
  <si>
    <t xml:space="preserve">          REGISTRO DE FUSION DE HASTA 2 PREDIOS</t>
  </si>
  <si>
    <t xml:space="preserve">          ALTA DE PREDIOS PRODUCTO DE SUBDIVISION PARA UNA FRACCION Y RESTO DEL PREDIO</t>
  </si>
  <si>
    <t xml:space="preserve">          CALCULO Y APLICACION  DE FACTOR DE DEMERITO AL VALOR UNITARIO DE SUELO</t>
  </si>
  <si>
    <t xml:space="preserve">          MODIFICACION DE PLANOS PRODUCTO DE UN DESLINDE CATASTRAL O LEVANTAMIENTO TOPOGRAFICO</t>
  </si>
  <si>
    <t>4.1.4.3.11.000072</t>
  </si>
  <si>
    <t xml:space="preserve">          POR LOS SERVICIOS QUE PRESTA LA UNIDAD DE CONTROL ANIMAL</t>
  </si>
  <si>
    <t xml:space="preserve">          POR LA OBTENCION DE BASES DE INVITACION RESTRINGIDA Y BASES DE LICITACION PUBLICA</t>
  </si>
  <si>
    <t xml:space="preserve">          POR LA EXPEDICION DE CONSTANCIAS DE NO ADEUDO, REPOSICION DE DOCUMENTO OFICIAL O DE TARJETAS DE PAGO POR ASIGNACION DE ESPACIOS</t>
  </si>
  <si>
    <t xml:space="preserve">        PLACA DE EMPADRONAMIENTO MUNICIPAL DE FUNCIONAMIENTO</t>
  </si>
  <si>
    <t xml:space="preserve">          PLACA DE EMPADRONAMIENTO MUNICIPAL DE FUNCIONAMIENTO GIROS GENERALES</t>
  </si>
  <si>
    <t xml:space="preserve">          PLACA DE EMPADRONAMIENTO MUNICIPAL DE FUNCIONAMIENTO GIROS PARA LA VENTA DE BEBIDA ALCOHOLICA EN ENVASE CERRADO</t>
  </si>
  <si>
    <t xml:space="preserve">          PLACA DE EMPADRONAMIENTO MUNICIPAL DE FUNCIONAMIENTO GIROS PARA LA VENTA DE BEBIDA ALCOHOLICA EN ENVASE ABIERTO</t>
  </si>
  <si>
    <t>4.1.4.3.12.000004</t>
  </si>
  <si>
    <t xml:space="preserve">          PLACA DE EMPADRONAMIENTO MUNICIPAL DE FUNCIONAMIENTO PERMISOS PROVISIONALES</t>
  </si>
  <si>
    <t xml:space="preserve">          POR LA EXPEDICION DE CONSTANCIAS Y VERIFICACIONES</t>
  </si>
  <si>
    <t xml:space="preserve">      ACCESORIOS DE LOS DERECHOS</t>
  </si>
  <si>
    <t xml:space="preserve">        ACCESORIOS DE LOS DERECHOS</t>
  </si>
  <si>
    <t xml:space="preserve">          ACCESORIOS DE LOS DERECHOS</t>
  </si>
  <si>
    <t xml:space="preserve">          MULTAS FEDERALES NO FISCALES</t>
  </si>
  <si>
    <t xml:space="preserve">          MULTAS</t>
  </si>
  <si>
    <t xml:space="preserve">      INDENIZACIONES</t>
  </si>
  <si>
    <t xml:space="preserve">          REINTEGROS</t>
  </si>
  <si>
    <t xml:space="preserve">          ACCESORIOS DE APROVECHAMIENTOS</t>
  </si>
  <si>
    <t xml:space="preserve">          HERENCIAS LEGADOS, DONACIONES Y DONATIVOS</t>
  </si>
  <si>
    <t>4.1.6.9.01.000002</t>
  </si>
  <si>
    <t xml:space="preserve">          PRODUCTO DE BIENES U OBJETOS QUE LEGALMENTE SE PUEDAN ENAJENAR</t>
  </si>
  <si>
    <t>4.1.6.9.01.000010</t>
  </si>
  <si>
    <t xml:space="preserve">          OTROS APROVECHAMIENTOS</t>
  </si>
  <si>
    <t xml:space="preserve">          FONDO GENERAL DE PARTICIPACIONES</t>
  </si>
  <si>
    <t xml:space="preserve">          POR EL IMPUESTO ESPECIAL SOBRE PRODUCCION Y SERVICIOS</t>
  </si>
  <si>
    <t xml:space="preserve">          FONDO DE FISCALIZACION Y RECAUDACION</t>
  </si>
  <si>
    <t xml:space="preserve">          POR EL IMPUESTO FEDERAL SOBRE TENENCIA O USO DE VEHICULOS</t>
  </si>
  <si>
    <t xml:space="preserve">          POR EL IMPUESTO SOBRE AUTROMOVILES NUEVOS</t>
  </si>
  <si>
    <t xml:space="preserve">          FONDO DE APORTACIONES PARA LA INFRAESTRUCTURA SOCIAL MUNICIPAL</t>
  </si>
  <si>
    <t xml:space="preserve">          FONDO DE APORTACIONES PARA EL FORTALECIMIENTO DE LOS MUNICIPIOS</t>
  </si>
  <si>
    <t xml:space="preserve">          PRODUCTOS FINANCIEROS PROPIOS</t>
  </si>
  <si>
    <t>4.3.1.1.01.000002</t>
  </si>
  <si>
    <t xml:space="preserve">          PRODUCTOS FINANCIEROS FEDERALES</t>
  </si>
  <si>
    <t>5.1.1.7.00.000000</t>
  </si>
  <si>
    <t>5.1.1.7.01.000000</t>
  </si>
  <si>
    <t>5.1.1.7.01.000001</t>
  </si>
  <si>
    <t xml:space="preserve">          DEVOLUCIONES DE PAGO DE LO INDEBIDO</t>
  </si>
  <si>
    <t>5.5.9.1.01.000000</t>
  </si>
  <si>
    <t xml:space="preserve">          GASTOS DE EJERCICIOS ANTERIORES (ADEFAS)</t>
  </si>
  <si>
    <t>5.5.9.9.02.000001</t>
  </si>
  <si>
    <t xml:space="preserve">          AJUSTE POR REDONDEO</t>
  </si>
  <si>
    <t xml:space="preserve">           SISTEMA MUNICIPAL PARA EL DESARROLLO INTEGRAL DE LA FAMILIA</t>
  </si>
  <si>
    <t>1.1.1.2.01.000042</t>
  </si>
  <si>
    <t xml:space="preserve">          ISN 2016 CTA. 04439434.90 BANORTE</t>
  </si>
  <si>
    <t>1.2.3.5.08.000000</t>
  </si>
  <si>
    <t>1.2.3.5.19.000000</t>
  </si>
  <si>
    <t>1.2.3.5.19.000001</t>
  </si>
  <si>
    <t xml:space="preserve">          TRABAJOS DE ACABADOS EN EDIFICACIONES Y OTROS TRABAJOS ESPECIALIZADOS EN PROCESO</t>
  </si>
  <si>
    <t>1.2.3.6.19.000000</t>
  </si>
  <si>
    <t>2.1.1.3.03.000000</t>
  </si>
  <si>
    <t xml:space="preserve">        CONTRATISTAS POR OBRAS PUBLICAS TRANSFERIBLES POR PAGAR A CP.</t>
  </si>
  <si>
    <t>4.1.4.3.01.000002</t>
  </si>
  <si>
    <t xml:space="preserve">          LICENCIA DE CONSTRUCCION EN SU MODALIDAD DE REMODELACION</t>
  </si>
  <si>
    <t>4.1.4.3.01.000006</t>
  </si>
  <si>
    <t xml:space="preserve">          PROGRAMA DE REGULARIZACION DE CONSTRUCCIONES AUTORIZADOS POR EL AYUNTAMIENTO</t>
  </si>
  <si>
    <t>4.1.4.3.01.000050</t>
  </si>
  <si>
    <t xml:space="preserve">          POR LOS SERVICIOS DE VIGILANCIA, INSPECCION Y CONTROL  PARA LA EJECUCION DE OBRAS</t>
  </si>
  <si>
    <t>4.1.4.3.05.000006</t>
  </si>
  <si>
    <t xml:space="preserve">          POR EL SERVICIO UNICO DE LIMPIEZA Y RECOLECCION DE RESIDUOS SOLIDOS EN CARRERAS, MARATONES Y SIMILARES</t>
  </si>
  <si>
    <t>4.1.4.3.05.000018</t>
  </si>
  <si>
    <t xml:space="preserve">          DICTAMEN TECNICO Y DE SERVICIOS PARA LA AUTORIZACION DE PODA MAYOR O DERRIBO DE ARBOLES EN PREDIOS PARTICULARES</t>
  </si>
  <si>
    <t>4.1.4.3.08.000007</t>
  </si>
  <si>
    <t xml:space="preserve">          POR LA ASIGNACION DERIVADA DE CESIONES DE DERECHO REALIZADAS EN MERCADOS MUNICIPALES CATEGORIA C</t>
  </si>
  <si>
    <t>4.1.4.3.11.000050</t>
  </si>
  <si>
    <t xml:space="preserve">          COPIA IMPRESA DEL CROQUIS DE UBICACION DE INMBUEBLE TAMAÐO CARTA, OFICIO O DOBLE CARTA CON ORTOFOTO DE FONDO</t>
  </si>
  <si>
    <t>4.1.4.3.11.000059</t>
  </si>
  <si>
    <t xml:space="preserve">          INSPECCION DE UN INMUEBLE A SOLICITUD DELL INTERESADO</t>
  </si>
  <si>
    <t>4.1.6.9.01.000009</t>
  </si>
  <si>
    <t xml:space="preserve">          POR LOS APROVECHAMIENTOS DE DICTAMENES DE IMPACTO EN MOVILIDAD</t>
  </si>
  <si>
    <t>5.1.1.4.00.000000</t>
  </si>
  <si>
    <t xml:space="preserve">      SEGURIDAD SOCIAL</t>
  </si>
  <si>
    <t>5.1.1.4.01.000000</t>
  </si>
  <si>
    <t xml:space="preserve">        APORTACIONES DE SEGURIDAD SOCIAL</t>
  </si>
  <si>
    <t>5.1.1.4.01.000001</t>
  </si>
  <si>
    <t xml:space="preserve">          APORTACIONES DE SEGURIDAD SOCIAL</t>
  </si>
  <si>
    <t>5.1.1.4.03.000000</t>
  </si>
  <si>
    <t xml:space="preserve">        APORTACIONES AL SISTEMA PARA EL RETIRO</t>
  </si>
  <si>
    <t>5.1.1.4.03.000001</t>
  </si>
  <si>
    <t xml:space="preserve">          APORTACIONES AL SISTEMA PARA EL RETIRO</t>
  </si>
  <si>
    <t>5.1.2.4.02.000000</t>
  </si>
  <si>
    <t xml:space="preserve">        CEMENTO Y PRODUCTOS DE CONCRETO</t>
  </si>
  <si>
    <t>5.1.2.4.02.000001</t>
  </si>
  <si>
    <t xml:space="preserve">          CEMENTO Y PRODUCTOS DE CONCRETO</t>
  </si>
  <si>
    <t>5.1.2.4.04.000000</t>
  </si>
  <si>
    <t xml:space="preserve">        MADERA Y PRODUCTOS DE MADERA</t>
  </si>
  <si>
    <t>5.1.2.4.04.000001</t>
  </si>
  <si>
    <t xml:space="preserve">          MADERA Y PRODUCTOS DE MADERA</t>
  </si>
  <si>
    <t>5.1.2.7.00.000000</t>
  </si>
  <si>
    <t xml:space="preserve">      VESTUARIO, BLANCOS, PRENDAS DE PROTECCION Y ARTICULOS DEPORTIVOS</t>
  </si>
  <si>
    <t>5.1.2.7.04.000000</t>
  </si>
  <si>
    <t xml:space="preserve">        PRODUCTOS TEXTILES</t>
  </si>
  <si>
    <t>5.1.2.7.04.000001</t>
  </si>
  <si>
    <t xml:space="preserve">          PRODUCTOS TEXTILES</t>
  </si>
  <si>
    <t>5.1.2.9.08.000000</t>
  </si>
  <si>
    <t xml:space="preserve">        REFACCIONES Y ACCESORIOS MENORES DE MAQUINARIA Y OTROS EQUIPOS</t>
  </si>
  <si>
    <t>5.1.2.9.08.000001</t>
  </si>
  <si>
    <t xml:space="preserve">          REFACCIONES Y ACCESORIOS MENORES DE MAQUINARIA Y OTROS EQUIPOS</t>
  </si>
  <si>
    <t>5.1.2.9.09.000000</t>
  </si>
  <si>
    <t xml:space="preserve">        REFACCIONES Y ACCESORIOS MENORES OTROS BIENES MUEBLES</t>
  </si>
  <si>
    <t>5.1.2.9.09.000001</t>
  </si>
  <si>
    <t xml:space="preserve">          REFACCIONES Y ACCESORIOS MENORES OTROS BIENES MUEBLES</t>
  </si>
  <si>
    <t>5.1.3.1.01.000002</t>
  </si>
  <si>
    <t xml:space="preserve">          CONSUMO DE ALUMBRADO PUBLICO</t>
  </si>
  <si>
    <t>5.1.3.1.03.000000</t>
  </si>
  <si>
    <t xml:space="preserve">        AGUA</t>
  </si>
  <si>
    <t>5.1.3.1.03.000001</t>
  </si>
  <si>
    <t xml:space="preserve">          AGUA</t>
  </si>
  <si>
    <t>5.1.3.3.01.000000</t>
  </si>
  <si>
    <t xml:space="preserve">        SERVICIOS LEGALES, DE CONTABILIDAD, AUDITORIA Y RELACIONADOS</t>
  </si>
  <si>
    <t>5.1.3.3.01.000001</t>
  </si>
  <si>
    <t xml:space="preserve">          SERVICIOS LEGALES, DE CONTABILIDAD, AUDITORIA Y RELACIONADOS</t>
  </si>
  <si>
    <t>5.1.3.4.03.000000</t>
  </si>
  <si>
    <t xml:space="preserve">        SERVICIOS DE RECAUDACION, TRASLADO Y CUSTODIA DE VALORES</t>
  </si>
  <si>
    <t>5.1.3.4.03.000001</t>
  </si>
  <si>
    <t xml:space="preserve">          SERVICIOS DE RECAUDACION, TRASLADO Y CUSTODIA DE VALORES</t>
  </si>
  <si>
    <t>5.1.3.4.07.000000</t>
  </si>
  <si>
    <t xml:space="preserve">        FLETES Y MANIOBRAS</t>
  </si>
  <si>
    <t>5.1.3.4.07.000001</t>
  </si>
  <si>
    <t xml:space="preserve">          FLETES Y MANIOBRAS</t>
  </si>
  <si>
    <t>5.1.3.5.05.000002</t>
  </si>
  <si>
    <t xml:space="preserve">          DEDUCIBLE DE EQUIPO DE TRANSPORTE</t>
  </si>
  <si>
    <t>5.1.3.5.08.000000</t>
  </si>
  <si>
    <t xml:space="preserve">        SERVICIOS DE LIMPIEZA Y MANEJO DE DESECHOS</t>
  </si>
  <si>
    <t>5.1.3.5.08.000001</t>
  </si>
  <si>
    <t xml:space="preserve">          SERVICIOS DE LIMPIEZA</t>
  </si>
  <si>
    <t>5.1.3.5.08.000002</t>
  </si>
  <si>
    <t xml:space="preserve">          MANEJO DE DESECHOS</t>
  </si>
  <si>
    <t>5.1.3.9.08.000000</t>
  </si>
  <si>
    <t xml:space="preserve">        IMPUESTO SOBRE NOMINAS Y OTROS QUE SE DERIVEN DE UNA RELACION LABORAL</t>
  </si>
  <si>
    <t>5.1.3.9.08.000001</t>
  </si>
  <si>
    <t xml:space="preserve">          IMPUESTOS SOBRE NOMINA Y OTROS QUE SE DERIVEN DE UNA RELACION LABORAL</t>
  </si>
  <si>
    <t>5.2.4.3.01.000000</t>
  </si>
  <si>
    <t xml:space="preserve">        AYUDAS SOCIALES A INSTITUCIONES DE ENSEÑANZA</t>
  </si>
  <si>
    <t>5.2.4.3.01.000001</t>
  </si>
  <si>
    <t xml:space="preserve">          AYUDAS SOCIALES A INSTITUCIONES DE ENSEÑANZA</t>
  </si>
  <si>
    <t>5.5.1.7.04.000000</t>
  </si>
  <si>
    <t xml:space="preserve">        AMORTIZACION DE LICENCIAS</t>
  </si>
  <si>
    <t>5.5.1.7.04.000001</t>
  </si>
  <si>
    <t xml:space="preserve">          AMORTIZACION DE LICENCIAS</t>
  </si>
  <si>
    <t>1.1.1.2.01.000038</t>
  </si>
  <si>
    <t xml:space="preserve">          FORTALECIMIENTO FINANCIERO DE INVERSION 2016 CTA 0455124582 BANORTE</t>
  </si>
  <si>
    <t>1.1.1.2.01.000043</t>
  </si>
  <si>
    <t xml:space="preserve">          TELEBACHILLERATOS ESTATAL 2017 CTA. 165999400123 BANREGIO</t>
  </si>
  <si>
    <t>1.1.2.3.06.000002</t>
  </si>
  <si>
    <t xml:space="preserve">          RECAUDACION DEL DERECHO DE ALUMBRADO PUBLICO</t>
  </si>
  <si>
    <t>1.1.3.1.01.000000</t>
  </si>
  <si>
    <t xml:space="preserve">        ANTICIPO A PROVEEDORES POR ADQUISICION DE BIENES A CORTO PLAZO</t>
  </si>
  <si>
    <t>2.1.1.5.08.000000</t>
  </si>
  <si>
    <t xml:space="preserve">        TRANSFERENCIAS INTERNAS Y ASIGNACIONES AL SECTOR PUBLICO</t>
  </si>
  <si>
    <t>2.1.2.9.08.000000</t>
  </si>
  <si>
    <t xml:space="preserve">        ISR</t>
  </si>
  <si>
    <t>2.1.7.9.01.000084</t>
  </si>
  <si>
    <t xml:space="preserve">          HIR COMPAÑIA DE SEGUROS S.A. DE C.V.</t>
  </si>
  <si>
    <t>4.1.4.3.08.000009</t>
  </si>
  <si>
    <t xml:space="preserve">          POR CAMBIO DE GIRO EN LOCALES DE MERCADOS MPLES</t>
  </si>
  <si>
    <t>4.1.4.3.11.000053</t>
  </si>
  <si>
    <t xml:space="preserve">          INFORMACION CATASTRAL DE UN INMUEBLE MEDIANTE CONSTANCIA  U OFICIO A SOLICITUD DEL INTERESADO</t>
  </si>
  <si>
    <t>4.2.1.3.01.000010</t>
  </si>
  <si>
    <t xml:space="preserve">          TELEBACHILLERATOS FEDERAL 2017</t>
  </si>
  <si>
    <t>5.1.2.4.05.000000</t>
  </si>
  <si>
    <t xml:space="preserve">        VIDRIO Y PRODUCTOS DE VIDRIO</t>
  </si>
  <si>
    <t>5.1.2.4.05.000001</t>
  </si>
  <si>
    <t xml:space="preserve">          VIDRIO Y PRODUCTOS DE VIDRIO</t>
  </si>
  <si>
    <t>5.1.3.3.05.000000</t>
  </si>
  <si>
    <t xml:space="preserve">        SERVICIOS DE INVESTIGACION CIENTIFICA Y DESARROLLO</t>
  </si>
  <si>
    <t>5.1.3.3.05.000001</t>
  </si>
  <si>
    <t xml:space="preserve">          SERVICIOS DE INVESTIGACION CIENTIFICA Y DESARROLLO</t>
  </si>
  <si>
    <t>Columna D- EN ORIGEN SON LOS NEGATIVOS DE LA BALANZA</t>
  </si>
  <si>
    <t>1.1.1.2.01.000048</t>
  </si>
  <si>
    <t xml:space="preserve">          FAFEF 2017 CTA. 03505197384  SCOTIABANK</t>
  </si>
  <si>
    <t>1.1.1.2.01.000061</t>
  </si>
  <si>
    <t xml:space="preserve">          FORTALECE 2017 CTA. 0489238176 BANORTE</t>
  </si>
  <si>
    <t>2.1.1.7.01.000014</t>
  </si>
  <si>
    <t xml:space="preserve">           ISR ASIMILADOS TELEBACHILLERATOS</t>
  </si>
  <si>
    <t>4.1.4.3.07.000007</t>
  </si>
  <si>
    <t xml:space="preserve">          INCINERACION DE ANIMALES MUERTOS O CANALES</t>
  </si>
  <si>
    <t>4.1.4.3.08.000006</t>
  </si>
  <si>
    <t xml:space="preserve">          POR LA ASIGNACION DERIVADA DE CESIONES DE DERECHO REALIZADAS EN MERCADOS MUNICIPALES CATEGORIA B</t>
  </si>
  <si>
    <t>4.1.4.3.11.000036</t>
  </si>
  <si>
    <t xml:space="preserve">          CONSTANCIAS DE DOCUMENTOS CATASTRALES</t>
  </si>
  <si>
    <t>4.1.4.3.11.000066</t>
  </si>
  <si>
    <t xml:space="preserve">          INFORME DE VALOR REFERIDO DEL INMUEBLE A SOLICITUD DEL INTERESADO</t>
  </si>
  <si>
    <t xml:space="preserve">    DERECHOS A RECIBIR EFECTIVO</t>
  </si>
  <si>
    <t>Origen Deudora</t>
  </si>
  <si>
    <t>DEUDORA</t>
  </si>
  <si>
    <t>ACREEDORA</t>
  </si>
  <si>
    <t>1.1.1.2.01.000041</t>
  </si>
  <si>
    <t xml:space="preserve">          TELEBACHILLERATOS FEDERAL 2017 CTA 165999400115  BANREGIO</t>
  </si>
  <si>
    <t xml:space="preserve">          PREDIAL BANREGIO</t>
  </si>
  <si>
    <t>1.2.4.3.02.000002</t>
  </si>
  <si>
    <t xml:space="preserve">          INSTRUMENTAL DE LABORATORIO</t>
  </si>
  <si>
    <t>4.1.4.3.08.000001</t>
  </si>
  <si>
    <t xml:space="preserve">          POR ASIGNACION DE LOCALES Y ESPACIOS EN LOS MERCADOS MPALES CATEGORIA A</t>
  </si>
  <si>
    <t>4.1.4.3.11.000078</t>
  </si>
  <si>
    <t xml:space="preserve">          POR LA EXPEDICION DE COPIAS SIMPLES DE DOCUMENTOS DE ADMINISTRACIONES MPLES CARTA U OFICIO</t>
  </si>
  <si>
    <t>columna D -SALDO POSITIVO EN ORIGEN. EL VALOR DEBE DE SER ABOSULTO.</t>
  </si>
  <si>
    <t>EN ORIGEN SON LOS NEGATIVOS DE LA BALANZA. SALDO COMO VALOR ABOSULTO</t>
  </si>
  <si>
    <t xml:space="preserve">          PARTICIPACIONES FEDERALES 2018 CTA. 0366809042 BANORTE</t>
  </si>
  <si>
    <t xml:space="preserve">          FISM 2018 CTA 84945360186 BAJIO</t>
  </si>
  <si>
    <t>1.1.1.2.01.000017</t>
  </si>
  <si>
    <t xml:space="preserve">          FORTAMUN 2018 CTA. 84945360187 BAJIO</t>
  </si>
  <si>
    <t xml:space="preserve">          FORTAMUN 2013 SCOTIABANK 0350-452669-4</t>
  </si>
  <si>
    <t>1.1.1.2.01.000068</t>
  </si>
  <si>
    <t xml:space="preserve">          FAFEF 2015 CTA. 165-99940016-6 BANREGIO</t>
  </si>
  <si>
    <t xml:space="preserve">          INADEM Y PYME BAJIO 536 849453601-35</t>
  </si>
  <si>
    <t>1.1.1.2.01.000070</t>
  </si>
  <si>
    <t xml:space="preserve">          GEQ 2017 CTA. 165-99940017-4 BANREGIO</t>
  </si>
  <si>
    <t>1.1.1.2.01.000071</t>
  </si>
  <si>
    <t xml:space="preserve">          CONSERVACION DE EXTERIORES EN EL TEMPLO, SANTUARIO DE NUESTRA SEÑORA DE GUADALUPE CTA. 0350-522801-8 SCOTIABANK</t>
  </si>
  <si>
    <t>1.1.1.2.01.000077</t>
  </si>
  <si>
    <t xml:space="preserve">          CONSERVACIÓN DE EXTERIORES EN EL TEMPLO DE SAN SEBASTIÁN CTA. 849453601-83 BAJIO</t>
  </si>
  <si>
    <t>1.1.1.2.01.000078</t>
  </si>
  <si>
    <t xml:space="preserve">          REHABILITACIÓN DEL SISTEMA ELÉCTRICO, CONSERVACIÓN DE EXTERIORES Y RESTAURACIÓN DE INTERIORES EN EL TEMPLO DE SANTO DOMINGO DE GUZMÁN CTA. 8494536-84 BAJIO</t>
  </si>
  <si>
    <t>1.1.1.2.01.000079</t>
  </si>
  <si>
    <t xml:space="preserve">          CONSERVACION EN EXTERIORES E INTERIORES DE EL TEMPLO EXPIATORIO DE CARMELITAS CTA. 300-19786-6 INTERACCIONES</t>
  </si>
  <si>
    <t xml:space="preserve">          SUBSEMUN FEDERAL 2014 BANORTE CTA. 0217800712</t>
  </si>
  <si>
    <t>1.1.1.2.01.000083</t>
  </si>
  <si>
    <t xml:space="preserve">          INGRESOS PROPIOS 2018 84941220109 BAJIO</t>
  </si>
  <si>
    <t xml:space="preserve">          DIRECTO 2013 CTA. 849453601-19 BAJIO</t>
  </si>
  <si>
    <t xml:space="preserve">          FONCA 2013 IMAGEN URBANA SANTANDER 6550-384887-6</t>
  </si>
  <si>
    <t xml:space="preserve">          PRONAPRED 2014 BAJIO CTA. 84945360141</t>
  </si>
  <si>
    <t xml:space="preserve">          HABITAT 2014 FEDERAL CTA. 84944370130 BAJIO</t>
  </si>
  <si>
    <t xml:space="preserve">          PROII Municipal 2015 (Infraestructura Indígena) CTA. 84945360155 BAJIO</t>
  </si>
  <si>
    <t>1.1.3.2.00.000000</t>
  </si>
  <si>
    <t xml:space="preserve">      ANTICIPO A PROVEEDORES POR ADQUISICION DE BIENES INMUEBLES Y MUEBLES A CORTO PLAZO</t>
  </si>
  <si>
    <t>1.1.3.2.01.000000</t>
  </si>
  <si>
    <t xml:space="preserve">        ANTICIPO A PROVEEDORES POR ADQUISICION DE BIENES INMUEBLES  A CORTO PLAZO</t>
  </si>
  <si>
    <t>1.1.3.2.02.000000</t>
  </si>
  <si>
    <t xml:space="preserve">        ANTICIPO A PROVEEDORES POR ADQUISICION DE BIENES MUEBLES A CORTO PLAZO</t>
  </si>
  <si>
    <t>1.1.3.9.03.000000</t>
  </si>
  <si>
    <t xml:space="preserve">        RENTAS A RECIBIR A CORTO PLAZO</t>
  </si>
  <si>
    <t>1.2.3.3.01.000039</t>
  </si>
  <si>
    <t xml:space="preserve">          PROTECCION ANIMAL</t>
  </si>
  <si>
    <t>1.2.3.6.09.000000</t>
  </si>
  <si>
    <t>1.2.3.6.13.000000</t>
  </si>
  <si>
    <t xml:space="preserve">        CONSTRUCCION DE OBRAS PARA EL ABASTECIMIENTO DE AGUA, PETROLEO, GAS, ELECTRICIDAD Y TELECOMUNICACIONES EN PROCESO</t>
  </si>
  <si>
    <t>1.2.6.1.02.000001</t>
  </si>
  <si>
    <t>1.2.6.1.02.000014</t>
  </si>
  <si>
    <t>1.2.6.4.00.000000</t>
  </si>
  <si>
    <t xml:space="preserve">      DETERIORO ACUMULADO DE ACTIVOS BIOLOGICOS</t>
  </si>
  <si>
    <t>1.2.6.4.07.000000</t>
  </si>
  <si>
    <t xml:space="preserve">        DETERIORO ACUMULADO DE ESPECIES MENORES Y DE ZOOLOGICO</t>
  </si>
  <si>
    <t>1.2.7.0.00.000000</t>
  </si>
  <si>
    <t xml:space="preserve">    ACTIVOS DIFERIDOS</t>
  </si>
  <si>
    <t>1.2.7.1.00.000000</t>
  </si>
  <si>
    <t xml:space="preserve">      ESTUDIOS, FORMULACION Y EVALUACION DE PROYECTOS</t>
  </si>
  <si>
    <t>1.2.7.1.02.000000</t>
  </si>
  <si>
    <t xml:space="preserve">        EJECUCION DE PROYECTOS PRODUCTIVOS NO INCLUIDOS EN CONCEPTOS ANTERIORES DE ESTE CAPITULO</t>
  </si>
  <si>
    <t>2.1.1.7.01.000019</t>
  </si>
  <si>
    <t xml:space="preserve">          POR LOS SERVICIOS DE VIGILANCIA, INSPECCIÓN Y CONTROL PARA LA EJECUCIÓN DE OBRAS</t>
  </si>
  <si>
    <t>2.1.1.7.01.000020</t>
  </si>
  <si>
    <t xml:space="preserve">          ACCESORIOS DE ARPOVECHAMIENTOS DE OBRA PÚBLICA</t>
  </si>
  <si>
    <t>2.1.1.7.06.000007</t>
  </si>
  <si>
    <t xml:space="preserve">          CRUZ ROJA MEXICANA IAP</t>
  </si>
  <si>
    <t>2.1.1.7.06.000008</t>
  </si>
  <si>
    <t xml:space="preserve">          APORTACIONES DEL ASENTAMIENTO MIGUEL HIDALGO</t>
  </si>
  <si>
    <t>2.1.1.7.06.000013</t>
  </si>
  <si>
    <t xml:space="preserve">          ART.49 FRACC I NUMERAL 13 LI</t>
  </si>
  <si>
    <t>2.1.1.9.09.000000</t>
  </si>
  <si>
    <t xml:space="preserve">        DESCUENTOS POR APLICAR</t>
  </si>
  <si>
    <t>2.1.1.9.09.000001</t>
  </si>
  <si>
    <t xml:space="preserve">          SUELDO</t>
  </si>
  <si>
    <t>2.1.1.9.09.000005</t>
  </si>
  <si>
    <t>2.1.7.9.01.000042</t>
  </si>
  <si>
    <t xml:space="preserve">          IMSS CUOTA OBRERA FORTAMUN</t>
  </si>
  <si>
    <t>2.1.7.9.01.000044</t>
  </si>
  <si>
    <t xml:space="preserve">          CUOTA OBRERA AFORE FORTAMUN</t>
  </si>
  <si>
    <t>2.1.7.9.01.000082</t>
  </si>
  <si>
    <t xml:space="preserve">          SEGUROS BANORTE, S.A. DE C.V. GRUPO FINANCIERO BANORTE (GASTOS MEDICOS)</t>
  </si>
  <si>
    <t>3.2.2.1.01.000014</t>
  </si>
  <si>
    <t xml:space="preserve">          REMANENTE DEL EJERCICIO 2003</t>
  </si>
  <si>
    <t>3.2.2.1.01.000018</t>
  </si>
  <si>
    <t xml:space="preserve">          REMANENTE DEL EJERCICIO 2017</t>
  </si>
  <si>
    <t>4.1.1.2.04.000000</t>
  </si>
  <si>
    <t xml:space="preserve">        IMPUESTO SOBRE EL INCREMENTO DEL VALOR DE LOS BIENES INMUEBLES</t>
  </si>
  <si>
    <t>4.1.1.2.04.000001</t>
  </si>
  <si>
    <t xml:space="preserve">          IMPUESTO SOBRE EL INCREMENTO DEL VALOR DE LOS BIENES INMUEBLES</t>
  </si>
  <si>
    <t>4.1.4.3.01.000032</t>
  </si>
  <si>
    <t xml:space="preserve">          POR LA EMISION DE CONSTANCIA DE ALINEAMIENTO VIAL</t>
  </si>
  <si>
    <t>4.1.4.3.05.000007</t>
  </si>
  <si>
    <t xml:space="preserve">          POR EL SERVICIO UNICO DE LIMPIEZA Y RECOLECCION DE RESIDUOS SOLIDOS EN CARAVANAS Y SIMILARES</t>
  </si>
  <si>
    <t>4.1.4.3.05.000028</t>
  </si>
  <si>
    <t xml:space="preserve">          MANTENIMIENTO DE ALUMBRADO AL INTERIOR DE LOS CONDOMINIOS</t>
  </si>
  <si>
    <t>4.1.4.3.08.000002</t>
  </si>
  <si>
    <t xml:space="preserve">          POR ASIGNACION DE LOCALES Y ESPACIOS EN LOS MERCADOS MPALES CATEGORIA B</t>
  </si>
  <si>
    <t>4.1.4.3.08.000011</t>
  </si>
  <si>
    <t xml:space="preserve">          POR REGULARIZACION EXTEMPORANEA DE CESIONES DE DERECHO EN MERCADOS MUNICIPALES</t>
  </si>
  <si>
    <t>4.1.4.3.09.000005</t>
  </si>
  <si>
    <t xml:space="preserve">          POR REVALIDACION ANUAL DE CREDENCIAL DE IDENTIFICACION</t>
  </si>
  <si>
    <t>4.1.4.3.11.000014</t>
  </si>
  <si>
    <t xml:space="preserve">          POR LOS DOCUMENTOS QUE SE SOLICITEN A JUZGADOS CIVICOS MUNICIPALES</t>
  </si>
  <si>
    <t>4.1.4.3.11.000026</t>
  </si>
  <si>
    <t xml:space="preserve">          POR LA EJECUCION DE LEVANTAMIENTOS TOPOGRAFICOS DE PLANIMETRIA</t>
  </si>
  <si>
    <t>4.1.4.3.11.000032</t>
  </si>
  <si>
    <t xml:space="preserve">          POR EL ESTUDIO, CALCULO Y APLICACION DEL DEMERITO AL VALOR UNITARIO DEL SUELO</t>
  </si>
  <si>
    <t>4.1.4.3.11.000048</t>
  </si>
  <si>
    <t xml:space="preserve">          POR LA REVISION DE EXPEDIENTES DE FRACCIONAMIENTOS Y/O CONDOMINIOS PARA SU REGISTRO DENTRO DEL PADRON</t>
  </si>
  <si>
    <t>4.1.4.3.11.000054</t>
  </si>
  <si>
    <t xml:space="preserve">          INSCRIPCION EN EL PADRON DE TOPOGRAFOS CON ESPECIALIDAD EN GEODESIA</t>
  </si>
  <si>
    <t>4.1.4.3.11.000065</t>
  </si>
  <si>
    <t xml:space="preserve">          POR LA PRESTACION DEL SERVICIO REMOTO</t>
  </si>
  <si>
    <t>4.1.4.3.11.000084</t>
  </si>
  <si>
    <t xml:space="preserve">          REGISTRO DEL NUEVO PROPIETARIO DE OPERACION TRASLATIVA POR FEDATARIO PUBLICO DE DEMARCACION FUERA DEL ESTADO</t>
  </si>
  <si>
    <t>4.1.4.3.11.000085</t>
  </si>
  <si>
    <t xml:space="preserve">          CORRECCION ADMINISTRATIVA DE OPERACIONES TRASLATIVAS DE DOMINIO POR ERRORES IMPUTABLES AL SOLICITANTE</t>
  </si>
  <si>
    <t>4.1.4.3.11.000086</t>
  </si>
  <si>
    <t xml:space="preserve">          POR EL REGISTRO DE UN PREDIO OMISO RUSTICO O URBANO EN EL PADRON CATASTRAL , INCLUYENDO LA EXPEDICION DE LA NOTIFICACION A LA CLAVE ASIGNADA</t>
  </si>
  <si>
    <t>4.1.4.3.11.000088</t>
  </si>
  <si>
    <t xml:space="preserve">          POR LA REVISION DE EXPEDIENTES NUEVOS DE DESLINDE CATASTRAL O LEVANTAMIENTO TOPOGRAFICO, QUE ORIGINEN LA ACTUALIZACION DE REGISTROS</t>
  </si>
  <si>
    <t>4.1.6.9.01.000003</t>
  </si>
  <si>
    <t xml:space="preserve">          POR LA VENTA DE BASURA Y DESPERDICIOS</t>
  </si>
  <si>
    <t xml:space="preserve">          COOPERACIONES PACTADAS POR CONTRATOS DE CONCESIONES A PARTICULARES</t>
  </si>
  <si>
    <t>5.1.1.5.03.000000</t>
  </si>
  <si>
    <t xml:space="preserve">        PRESTACIONES Y HABERES DE RETIRO</t>
  </si>
  <si>
    <t>5.1.1.5.03.000001</t>
  </si>
  <si>
    <t xml:space="preserve">          PRESTACIONES Y HABERES DE RETIRO</t>
  </si>
  <si>
    <t>5.1.1.5.04.000002</t>
  </si>
  <si>
    <t xml:space="preserve">          PRESTACIONES CONTRACTUALES APOYO AL SINDICATO</t>
  </si>
  <si>
    <t>5.5.1.3.02.000001</t>
  </si>
  <si>
    <t>5.5.1.3.02.000014</t>
  </si>
  <si>
    <t>5.5.1.6.00.000000</t>
  </si>
  <si>
    <t xml:space="preserve">      DETERIORO DE LOS ACTIVOS BIOLOGICOS</t>
  </si>
  <si>
    <t>5.5.1.6.07.000000</t>
  </si>
  <si>
    <t xml:space="preserve">        DETERIORO DE ESPECIES MENORES Y DE ZOOLOGICO</t>
  </si>
  <si>
    <t>5.5.1.8.01.000000</t>
  </si>
  <si>
    <t xml:space="preserve">        MOBILIARIO Y EQUIPO DE ADMINISTRACION</t>
  </si>
  <si>
    <t>5.5.1.8.01.000004</t>
  </si>
  <si>
    <t>5.5.1.8.06.000000</t>
  </si>
  <si>
    <t xml:space="preserve">        MAQUINARIA,OTROS EQUIPO Y HERRAMIENTAS</t>
  </si>
  <si>
    <t>5.5.1.8.06.000009</t>
  </si>
  <si>
    <t>7.4.1.1.01.000002</t>
  </si>
  <si>
    <t xml:space="preserve">          FINIQUITOS Y LIQUIDACIONES</t>
  </si>
  <si>
    <t>7.4.1.1.01.000004</t>
  </si>
  <si>
    <t xml:space="preserve">          SERVICIO DE AGUA POR COMPENSAR</t>
  </si>
  <si>
    <t>7.4.2.1.01.000002</t>
  </si>
  <si>
    <t>7.4.2.1.01.000004</t>
  </si>
  <si>
    <t xml:space="preserve">          OBRAS POR COMPENSAR</t>
  </si>
  <si>
    <t>DEL 01 AL 28 DE FEBRERO DE 2018</t>
  </si>
  <si>
    <t>1.1.1.2.01.000018</t>
  </si>
  <si>
    <t xml:space="preserve">          PROVISION DE AGUINALDO 2018 CTA. 84941220110 BAJIO</t>
  </si>
  <si>
    <t>1.1.1.4.01.000006</t>
  </si>
  <si>
    <t xml:space="preserve">          INVERSION SANTANDER 65503472077</t>
  </si>
  <si>
    <t xml:space="preserve">          CUENTAS POR COBRAR CFE POR SALDO A FAVOR</t>
  </si>
  <si>
    <t>1.2.3.5.14.000000</t>
  </si>
  <si>
    <t xml:space="preserve">        DIVISION DE TERRENOS Y CONSTRUCCION DE OBRAS DE URBANIZACION</t>
  </si>
  <si>
    <t>1.2.3.5.18.000000</t>
  </si>
  <si>
    <t xml:space="preserve">        CONSTRUCCION DE OBRAS PARA EL ABASTECIMIENTO DE AGUA, PETROLEO, GAS, ELECTRICIDAD Y TELECOMUNICACIONES</t>
  </si>
  <si>
    <t>2.1.1.3.02.000000</t>
  </si>
  <si>
    <t xml:space="preserve">        CONTRATISTAS POR OBRAS PUBLICAS EN BIENES PROPIOS POR PAGAR A CP</t>
  </si>
  <si>
    <t>2.1.1.5.05.000000</t>
  </si>
  <si>
    <t xml:space="preserve">        SUBSIDIOS Y SUBVENCIONES</t>
  </si>
  <si>
    <t>2.1.1.7.06.000026</t>
  </si>
  <si>
    <t xml:space="preserve">          3 AL MILLAR DIF</t>
  </si>
  <si>
    <t>2.1.7.9.01.000007</t>
  </si>
  <si>
    <t xml:space="preserve">          SEGUROS EL POTOSI, S.A. FORTAMUN</t>
  </si>
  <si>
    <t>2.1.7.9.01.000008</t>
  </si>
  <si>
    <t xml:space="preserve">          GRUPO NACIONAL PROVINCIAL, S.A.B. FORTAMUN</t>
  </si>
  <si>
    <t>2.1.7.9.01.000014</t>
  </si>
  <si>
    <t xml:space="preserve">          CAJA DE AHORRO MPIO. FORTAMUN</t>
  </si>
  <si>
    <t>2.1.7.9.01.000016</t>
  </si>
  <si>
    <t xml:space="preserve">          CAJA INMACULADA FORTAMUN</t>
  </si>
  <si>
    <t>2.1.7.9.01.000017</t>
  </si>
  <si>
    <t xml:space="preserve">          QUALITAS CIA. DE SEGUROS S.A. DE C.V. FORTAMUN</t>
  </si>
  <si>
    <t>2.1.7.9.01.000018</t>
  </si>
  <si>
    <t xml:space="preserve">          METLIFE MEXICO, S.A. FORTAMUN</t>
  </si>
  <si>
    <t>2.1.7.9.01.000020</t>
  </si>
  <si>
    <t xml:space="preserve">          CAJA GONZALO VEGA SCL FORTAMUN</t>
  </si>
  <si>
    <t>2.1.7.9.01.000065</t>
  </si>
  <si>
    <t xml:space="preserve">          SEGUROS ARGOS SA DE CV FORTAMUN</t>
  </si>
  <si>
    <t>2.1.7.9.01.000066</t>
  </si>
  <si>
    <t xml:space="preserve">          CAJA POPULAR LAS HUASTECAS S.C. DE A.P DE R.L DE C.V FORTAMUN</t>
  </si>
  <si>
    <t>2.1.7.9.01.000072</t>
  </si>
  <si>
    <t xml:space="preserve">           COMERCIALIZADORA KAISSA FORTAMUN</t>
  </si>
  <si>
    <t>2.1.7.9.01.000074</t>
  </si>
  <si>
    <t xml:space="preserve">          GRUPO FUNERARIO DEL CENTRO SA DE CV (FORTAMUN)</t>
  </si>
  <si>
    <t>2.1.7.9.01.000083</t>
  </si>
  <si>
    <t xml:space="preserve">          SEGUROS BANORTE, S.A DE C.V. (SEGURO DE VIDA FORTAMUN)</t>
  </si>
  <si>
    <t>2.1.7.9.01.000085</t>
  </si>
  <si>
    <t xml:space="preserve">          Seguros Banorte S.A DE C.V. Grupo Financiero Banorte ( AUTOS FORTAMUN )</t>
  </si>
  <si>
    <t>4.1.4.1.01.000005</t>
  </si>
  <si>
    <t xml:space="preserve">          USO DEL TEATRO ALAMEDA</t>
  </si>
  <si>
    <t>4.1.4.1.01.000021</t>
  </si>
  <si>
    <t xml:space="preserve">          USO DE BIENES MUNICIPALES</t>
  </si>
  <si>
    <t>4.1.4.1.01.000030</t>
  </si>
  <si>
    <t xml:space="preserve">          LICENCIA PARA COLOCACION DE KIOSCOS, MODULOS, CASETAS TELEFONICAS, PROMOCIONALES, PANTALLAS</t>
  </si>
  <si>
    <t>4.1.4.3.01.000049</t>
  </si>
  <si>
    <t xml:space="preserve">          POR LA EMISION DEL DICTAMEN TECNICO APROBATORIO DE LA EJECUCION DE LAS OBRAS DE URBANIZACION DE CONDOMINIOS</t>
  </si>
  <si>
    <t>4.1.4.3.05.000003</t>
  </si>
  <si>
    <t xml:space="preserve">          POR DEPOSITAR RESIDUOS SOLIDOS URBANOS EN EL RELLENO SANITARIO</t>
  </si>
  <si>
    <t>4.1.4.3.05.000010</t>
  </si>
  <si>
    <t xml:space="preserve">          POR LA ELABORACION DE ESTUDIO DE GENERACION DE RESIDUOS SOLIDOS NO DOMESTICOS DURANTE 30 DIAS NATURALES</t>
  </si>
  <si>
    <t>4.1.4.3.05.000020</t>
  </si>
  <si>
    <t xml:space="preserve">          REVISION DE PROYECTO DE AREAS VERDES Y SISTEMA DE RIEGO EN FRACCIONAMIENTOS, CONDOMINIOS Y UNIDADES CONDOMINALES</t>
  </si>
  <si>
    <t>4.1.4.3.05.000022</t>
  </si>
  <si>
    <t xml:space="preserve">          VISTO BUENO Y/O VERIFICACION DE AREAS VERDES PARA RECEPCION DE SERVICIOS PUBLICOS  EN FRACCIONAMIENTOS</t>
  </si>
  <si>
    <t>4.1.4.3.05.000025</t>
  </si>
  <si>
    <t xml:space="preserve">          SERVICIOS DE RECOLECCION DE RESTOS DE PODA Y DERRIBO DE ARBOLES REALIZADA POR LOS CIUDADANOS</t>
  </si>
  <si>
    <t>4.1.4.3.05.000027</t>
  </si>
  <si>
    <t xml:space="preserve">          DICTAMEN TECNICO Y DE SERVICIOS PARA AUTORIZACION DE RECEPCION DE OBRAS DE ALUMBRADO PUBLICO</t>
  </si>
  <si>
    <t>4.1.4.3.05.000029</t>
  </si>
  <si>
    <t xml:space="preserve">          INSTALACION DE SUMINISTRO PARA SERVICIO DE ENERGIA ELECTRICA PARA REALIZACION DE EVENTOS ESPECIALES, FERIAS Y ESPECTACULOS</t>
  </si>
  <si>
    <t>4.1.4.3.08.000010</t>
  </si>
  <si>
    <t xml:space="preserve">          POR REGULARIZACION EXTERMPORANEA DE GIRO EN MERCADOS MUNICIPALES</t>
  </si>
  <si>
    <t>4.1.4.3.11.000029</t>
  </si>
  <si>
    <t xml:space="preserve">          POR LA EXPEDICION DE COPIA IMPRESA  EN PAPEL BOND O ARCHIVO PDF DE PLANO GENERAL DE UNA DELEGACION</t>
  </si>
  <si>
    <t>4.1.4.3.11.000037</t>
  </si>
  <si>
    <t xml:space="preserve">          COPIA SIMPLE DE DOCUMENTOS CATASTRALES</t>
  </si>
  <si>
    <t>4.1.4.3.11.000080</t>
  </si>
  <si>
    <t xml:space="preserve">          POR LOS DOCUMENTOS QUE SOLICITEN AL TRIBUNAL MUNICIPAL DE RESPONSABILIDADES ADMINISTRATIVAS</t>
  </si>
  <si>
    <t>4.1.4.3.11.000087</t>
  </si>
  <si>
    <t xml:space="preserve">          POR LA ACTUALIZACION DEL REGISTRO DE NUMERO OFICIAL, NOMBRE DE CALLE O COLONIA EN EL PADRON CATASTRAL , INCLUYENDO LA EXPEDICION DE LA NOTIFICACION A LA CLAVE</t>
  </si>
  <si>
    <t>4.1.6.4.01.000016</t>
  </si>
  <si>
    <t xml:space="preserve">          POR LOS APROVECHAMIENTOS DERIVADOS DE INCREMENTOS DE DENSIDAD DE POBLACION A LA PREVISTA PARA EL USO DE SUELO APLICABLE A UN INMUEBLE DE ACUERDO AL PMDU</t>
  </si>
  <si>
    <t>4.1.6.4.01.000018</t>
  </si>
  <si>
    <t xml:space="preserve">          POR LOS INCREMENTOS DEL COEFICIENTE DE UTILIZACION DEL SUELO SUPERIORES AL CUS PREVISTO PARA EL USO DE SUELO APLICABLE A UN INMUEBLE</t>
  </si>
  <si>
    <t>4.2.1.1.01.000009</t>
  </si>
  <si>
    <t xml:space="preserve">          FONDO ISR</t>
  </si>
  <si>
    <t>4.2.1.4.00.000000</t>
  </si>
  <si>
    <t>4.2.1.4.01.000000</t>
  </si>
  <si>
    <t>4.2.1.4.01.000001</t>
  </si>
  <si>
    <t>5.1.1.2.00.000000</t>
  </si>
  <si>
    <t xml:space="preserve">      REMUNERACIONES AL PERSONAL DE CARACTER TRANSITORIO</t>
  </si>
  <si>
    <t>5.1.1.2.01.000000</t>
  </si>
  <si>
    <t xml:space="preserve">        HONORARIOS ASIMILABLES A SALARIOS</t>
  </si>
  <si>
    <t>5.1.1.2.01.000001</t>
  </si>
  <si>
    <t xml:space="preserve">          HONORARIOS ASIMILABLES A SALARIOS</t>
  </si>
  <si>
    <t>5.1.1.5.05.000000</t>
  </si>
  <si>
    <t xml:space="preserve">        APOYOS A LA CAPACITACION DE LOS SERVIDORES PUBLICOS</t>
  </si>
  <si>
    <t>5.1.1.5.05.000001</t>
  </si>
  <si>
    <t xml:space="preserve">          APOYOS A LA CAPACITACION DE LOS SERVIDORES PUBLICOS</t>
  </si>
  <si>
    <t>5.1.2.1.02.000000</t>
  </si>
  <si>
    <t xml:space="preserve">        MATERIALES Y UTILES DE IMPRESION Y REPRODUCCION</t>
  </si>
  <si>
    <t>5.1.2.1.02.000001</t>
  </si>
  <si>
    <t xml:space="preserve">          MATERIALES Y UTILES DE IMPRESION Y REPRODUCCION</t>
  </si>
  <si>
    <t>5.1.2.1.07.000000</t>
  </si>
  <si>
    <t xml:space="preserve">        MATERIALES Y UTILES DE ENSEÑANZA</t>
  </si>
  <si>
    <t>5.1.2.1.07.000001</t>
  </si>
  <si>
    <t xml:space="preserve">          MATERIALES Y UTILES DE ENSEÑANZA</t>
  </si>
  <si>
    <t>5.1.2.2.02.000000</t>
  </si>
  <si>
    <t xml:space="preserve">        PRODUCTOS ALIMENTICIOS PARA ANIMALES</t>
  </si>
  <si>
    <t>5.1.2.2.02.000001</t>
  </si>
  <si>
    <t xml:space="preserve">          PRODUCTOS ALIMENTICIOS PARA ANIMALES</t>
  </si>
  <si>
    <t>5.1.2.2.03.000000</t>
  </si>
  <si>
    <t xml:space="preserve">        UTENSILIOS PARA EL SERVICIO DE ALIMENTACION</t>
  </si>
  <si>
    <t>5.1.2.2.03.000001</t>
  </si>
  <si>
    <t xml:space="preserve">          UTENSILIOS PARA EL SERVICIO DE ALIMENTACION</t>
  </si>
  <si>
    <t>5.1.2.3.00.000000</t>
  </si>
  <si>
    <t xml:space="preserve">      MATERIAS PRIMAS Y MATERIALES DE PRODUCCION Y COMERCIALIZACION</t>
  </si>
  <si>
    <t>5.1.2.3.04.000000</t>
  </si>
  <si>
    <t xml:space="preserve">        COMBUSTIBLES, LUBRICANTES, ADITIVOS, CARBON Y SUS DERIVADOS ADQUIRIDOS COMO MATERIA PRIMA</t>
  </si>
  <si>
    <t>5.1.2.3.04.000001</t>
  </si>
  <si>
    <t xml:space="preserve">          COMBUSTIBLES, LUBRICANTES, ADITIVOS, CARBON Y SUS DERIVADOS ADQUIRIDOS COMO MATERIA PRIMA</t>
  </si>
  <si>
    <t>5.1.2.4.01.000000</t>
  </si>
  <si>
    <t xml:space="preserve">        PRODUCTOS MINERALES NO METALICOS</t>
  </si>
  <si>
    <t>5.1.2.4.01.000001</t>
  </si>
  <si>
    <t xml:space="preserve">          PRODUCTOS MINERALES NO METALICOS</t>
  </si>
  <si>
    <t>5.1.2.4.03.000000</t>
  </si>
  <si>
    <t xml:space="preserve">        CAL, YESO Y PRODUCTOS DE YESO</t>
  </si>
  <si>
    <t>5.1.2.4.03.000001</t>
  </si>
  <si>
    <t xml:space="preserve">          CAL, YESO Y PRODUCTOS DE YESO</t>
  </si>
  <si>
    <t>5.1.2.4.08.000000</t>
  </si>
  <si>
    <t xml:space="preserve">        MATERIALES COMPLEMENTARIOS</t>
  </si>
  <si>
    <t>5.1.2.4.08.000001</t>
  </si>
  <si>
    <t xml:space="preserve">          MATERIALES COMPLEMENTARIOS</t>
  </si>
  <si>
    <t>5.1.2.5.00.000000</t>
  </si>
  <si>
    <t xml:space="preserve">      PRODUCTOS QUIMICOS, FARMACEUTICOS Y DE LABORATORIO</t>
  </si>
  <si>
    <t>5.1.2.5.03.000000</t>
  </si>
  <si>
    <t xml:space="preserve">        MEDICINAS Y PRODUCTOS FARMACEUTICOS</t>
  </si>
  <si>
    <t>5.1.2.5.03.000001</t>
  </si>
  <si>
    <t xml:space="preserve">          MEDICINAS Y PRODUCTOS FARMACEUTICOS</t>
  </si>
  <si>
    <t>5.1.2.5.04.000000</t>
  </si>
  <si>
    <t xml:space="preserve">        MATERIALES, ACCESORIOS Y SUMINISTROS MEDICOS</t>
  </si>
  <si>
    <t>5.1.2.5.04.000001</t>
  </si>
  <si>
    <t xml:space="preserve">          MATERIALES, ACCESORIOS Y SUMINISTROS MEDICOS</t>
  </si>
  <si>
    <t>5.1.2.7.01.000000</t>
  </si>
  <si>
    <t xml:space="preserve">        VESTUARIO Y UNIFORMES</t>
  </si>
  <si>
    <t>5.1.2.7.01.000001</t>
  </si>
  <si>
    <t xml:space="preserve">          VESTUARIO Y UNIFORMES</t>
  </si>
  <si>
    <t>5.1.2.7.02.000000</t>
  </si>
  <si>
    <t xml:space="preserve">        PRENDAS DE SEGURIDAD Y PROTECCION PERSONAL</t>
  </si>
  <si>
    <t>5.1.2.7.02.000001</t>
  </si>
  <si>
    <t xml:space="preserve">          PRENDAS DE SEGURIDAD Y PROTECCION PERSONAL</t>
  </si>
  <si>
    <t>5.1.2.7.03.000000</t>
  </si>
  <si>
    <t xml:space="preserve">        ARTICULOS DEPORTIVOS</t>
  </si>
  <si>
    <t>5.1.2.7.03.000001</t>
  </si>
  <si>
    <t xml:space="preserve">          ARTICULOS DEPORTIVOS</t>
  </si>
  <si>
    <t>5.1.2.9.01.000002</t>
  </si>
  <si>
    <t xml:space="preserve">          CARRITOS DE BARRIDO MANUAL Y CONTENEDORES DE PLASTICO</t>
  </si>
  <si>
    <t>5.1.2.9.03.000000</t>
  </si>
  <si>
    <t xml:space="preserve">        REFACCIONES Y ACCESORIOS MENORES DE MOBILIARIO Y EQUIPO DE ADMINISTRACION, EDUCACIONAL Y RECREATIVO</t>
  </si>
  <si>
    <t>5.1.2.9.03.000001</t>
  </si>
  <si>
    <t xml:space="preserve">          REFACCIONES Y ACCESORIOS MENORES DE MOBILIARIO Y EQUIPO DE ADMINISTRACION, EDUCACIONAL Y RECREATIVO</t>
  </si>
  <si>
    <t>5.1.2.9.04.000000</t>
  </si>
  <si>
    <t xml:space="preserve">        REFACCIONES Y ACCESORIOS MENORES DE EQUIPO DE COMPUTO Y TECNOLOGIAS DE LA INFORMACION</t>
  </si>
  <si>
    <t>5.1.2.9.04.000001</t>
  </si>
  <si>
    <t xml:space="preserve">          REFACCIONES Y ACCESORIOS MENORES DE EQUIPO DE COMPUTO Y TECNOLOGIAS DE LA INFORMACION</t>
  </si>
  <si>
    <t>5.1.2.9.06.000000</t>
  </si>
  <si>
    <t xml:space="preserve">        REFACCIONES Y ACCESORIOS MENORES DE EQUIPO DE TRANSPORTE</t>
  </si>
  <si>
    <t>5.1.2.9.06.000001</t>
  </si>
  <si>
    <t xml:space="preserve">          REFACCIONES Y ACCESORIOS MENORES DE EQUIPO DE TRANSPORTE</t>
  </si>
  <si>
    <t>5.1.2.9.07.000000</t>
  </si>
  <si>
    <t xml:space="preserve">        REFACCIONES Y ACCESORIOS MENORES DE EQUIPO DE DEFENSA Y SEGURIDAD</t>
  </si>
  <si>
    <t>5.1.2.9.07.000001</t>
  </si>
  <si>
    <t xml:space="preserve">          REFACCIONES Y ACCESORIOS MENORES DE EQUIPO DE DEFENSA Y SEGURIDAD</t>
  </si>
  <si>
    <t>5.1.3.1.02.000000</t>
  </si>
  <si>
    <t xml:space="preserve">        GAS</t>
  </si>
  <si>
    <t>5.1.3.1.02.000001</t>
  </si>
  <si>
    <t xml:space="preserve">          GAS</t>
  </si>
  <si>
    <t>5.1.3.1.05.000000</t>
  </si>
  <si>
    <t xml:space="preserve">        TELEFONIA CELULAR</t>
  </si>
  <si>
    <t>5.1.3.1.05.000001</t>
  </si>
  <si>
    <t xml:space="preserve">          TELEFONIA CELULAR</t>
  </si>
  <si>
    <t>5.1.3.1.06.000000</t>
  </si>
  <si>
    <t xml:space="preserve">        SERVICIOS DE TELECOMUNICACIONES</t>
  </si>
  <si>
    <t>5.1.3.1.06.000001</t>
  </si>
  <si>
    <t xml:space="preserve">          SERVICIOS DE TELECOMUNICACIONES</t>
  </si>
  <si>
    <t>5.1.3.2.00.000000</t>
  </si>
  <si>
    <t xml:space="preserve">      SERVICIOS DE ARRENDAMIENTO</t>
  </si>
  <si>
    <t>5.1.3.2.02.000000</t>
  </si>
  <si>
    <t xml:space="preserve">        ARRENDAMIENTO DE EDIFICIOS</t>
  </si>
  <si>
    <t>5.1.3.2.02.000001</t>
  </si>
  <si>
    <t xml:space="preserve">          ARRENDAMIENTO DE EDIFICIOS</t>
  </si>
  <si>
    <t>5.1.3.2.03.000000</t>
  </si>
  <si>
    <t xml:space="preserve">        ARRENDAMIENTO DE MOBILIARIO Y EQUIPO DE ADMINISTRACION, EDUCACIONAL Y RECREATIVO</t>
  </si>
  <si>
    <t>5.1.3.2.03.000001</t>
  </si>
  <si>
    <t xml:space="preserve">          ARRENDAMIENTO DE MOBILIARIO Y EQUIPO DE ADMINISTRACION, EDUCACIONAL Y RECREATIVO</t>
  </si>
  <si>
    <t>5.1.3.2.05.000000</t>
  </si>
  <si>
    <t xml:space="preserve">        ARRENDAMIENTO DE EQUIPO DE TRANSPORTE</t>
  </si>
  <si>
    <t>5.1.3.2.05.000001</t>
  </si>
  <si>
    <t xml:space="preserve">          ARRENDAMIENTO DE EQUIPO DE TRANSPORTE</t>
  </si>
  <si>
    <t>5.1.3.2.06.000000</t>
  </si>
  <si>
    <t xml:space="preserve">        ARRENDAMIENTO DE MAQUINARIA, OTROS EQUIPOS Y HERRAMIENTAS</t>
  </si>
  <si>
    <t>5.1.3.2.06.000001</t>
  </si>
  <si>
    <t xml:space="preserve">          ARRENDAMIENTO DE MAQUINARIA, OTROS EQUIPOS Y HERRAMIENTAS</t>
  </si>
  <si>
    <t>5.1.3.2.07.000000</t>
  </si>
  <si>
    <t xml:space="preserve">        ARRENDAMIENTO DE ACTIVOS INTANGIBLES</t>
  </si>
  <si>
    <t>5.1.3.2.07.000001</t>
  </si>
  <si>
    <t xml:space="preserve">          ARRENDAMIENTO DE ACTIVOS INTANGIBLES</t>
  </si>
  <si>
    <t>5.1.3.2.09.000000</t>
  </si>
  <si>
    <t xml:space="preserve">        OTROS ARRENDAMIENTOS</t>
  </si>
  <si>
    <t>5.1.3.2.09.000001</t>
  </si>
  <si>
    <t xml:space="preserve">          OTROS ARRENDAMIENTOS</t>
  </si>
  <si>
    <t>5.1.3.3.04.000000</t>
  </si>
  <si>
    <t xml:space="preserve">        SERVICIOS DE CAPACITACION</t>
  </si>
  <si>
    <t>5.1.3.3.04.000001</t>
  </si>
  <si>
    <t xml:space="preserve">          SERVICIOS DE CAPACITACION</t>
  </si>
  <si>
    <t>5.1.3.3.07.000000</t>
  </si>
  <si>
    <t xml:space="preserve">        SERVICIOS DE PROTECCION Y SEGURIDAD</t>
  </si>
  <si>
    <t>5.1.3.3.07.000001</t>
  </si>
  <si>
    <t xml:space="preserve">          SERVICIOS DE PROTECCION Y SEGURIDAD</t>
  </si>
  <si>
    <t>5.1.3.3.08.000000</t>
  </si>
  <si>
    <t xml:space="preserve">        SERVICIOS DE VIGILANCIA</t>
  </si>
  <si>
    <t>5.1.3.3.08.000001</t>
  </si>
  <si>
    <t xml:space="preserve">          SERVICIOS DE VIGILANCIA</t>
  </si>
  <si>
    <t>5.1.3.4.09.000000</t>
  </si>
  <si>
    <t xml:space="preserve">        SERVICIOS FINANCIEROS, BANCARIOS Y COMERCIALES INTEGRALES</t>
  </si>
  <si>
    <t>5.1.3.4.09.000001</t>
  </si>
  <si>
    <t xml:space="preserve">          SERVICIOS FINANCIEROS, BANCARIOS Y COMERCIALES INTEGRALES</t>
  </si>
  <si>
    <t>5.1.3.5.01.000000</t>
  </si>
  <si>
    <t xml:space="preserve">        CONSERVACION Y MANTENIMIENTO MENOR DE INMUEBLES</t>
  </si>
  <si>
    <t>5.1.3.5.01.000001</t>
  </si>
  <si>
    <t xml:space="preserve">          MANTENIMIENTO Y CONSERVACION DE INMUEBLES PARA LA PRESTACION DE SERVICIOS ADMINISTRATIVOS</t>
  </si>
  <si>
    <t>5.1.3.5.01.000002</t>
  </si>
  <si>
    <t xml:space="preserve">          MANTENIMIENTO Y CONSERVACION DE INMUEBLES PARA LA PRESTACION DE SERVICIOS PUBLICOS</t>
  </si>
  <si>
    <t>5.1.3.5.02.000000</t>
  </si>
  <si>
    <t xml:space="preserve">        INSTALACION, REPARACION Y MANTENIMIENTO DE MOBILIARIO Y EQUIPO DE ADMINISTRACION, EDUCACIONAL Y RECREATIVO</t>
  </si>
  <si>
    <t>5.1.3.5.02.000001</t>
  </si>
  <si>
    <t xml:space="preserve">          INSTALACION, REPARACION Y MANTENIMIENTO DE MOBILIARIO Y EQUIPO DE ADMINISTRACION, EDUCACIONAL Y RECREATIVO</t>
  </si>
  <si>
    <t>5.1.3.5.03.000000</t>
  </si>
  <si>
    <t xml:space="preserve">        INSTALACION, REPARACION Y MANTENIMIENTO DE EQUIPO DE CUMPUTO Y TECNOLOGIA DE LA INFORMACION</t>
  </si>
  <si>
    <t>5.1.3.5.03.000001</t>
  </si>
  <si>
    <t xml:space="preserve">          INSTALACION, REPARACION Y MANTENIMIENTO DE EQUIPO DE COMPUTO Y TECNOLOGIA DE LA INFORMACION</t>
  </si>
  <si>
    <t>5.1.3.5.05.000001</t>
  </si>
  <si>
    <t xml:space="preserve">          REPARACION Y MANTENIMIENTO DE EQUIPO DE TRANSPORTE</t>
  </si>
  <si>
    <t>5.1.3.5.07.000000</t>
  </si>
  <si>
    <t xml:space="preserve">        INSTALACION, REPARACION Y MANTENIMIENTO DE MAQUINARIA, OTROS EQUIPOS Y HERRAMIENTA</t>
  </si>
  <si>
    <t>5.1.3.5.07.000001</t>
  </si>
  <si>
    <t xml:space="preserve">          INSTALACION, REPARACION Y MANTENIMIENTO DE MAQUINARIA, OTROS EQUIPOS Y HERRAMIENTA</t>
  </si>
  <si>
    <t>5.1.3.5.09.000000</t>
  </si>
  <si>
    <t xml:space="preserve">        SERVICIOS DE JARDINERIA Y FUMIGACION</t>
  </si>
  <si>
    <t>5.1.3.5.09.000001</t>
  </si>
  <si>
    <t xml:space="preserve">          SERVICIOS DE JARDINERIA Y FUMIGACION</t>
  </si>
  <si>
    <t>5.1.3.6.00.000000</t>
  </si>
  <si>
    <t xml:space="preserve">      SERVICIOS DE COMUNICACION SOCIAL Y PUBLICIDAD</t>
  </si>
  <si>
    <t>5.1.3.6.01.000000</t>
  </si>
  <si>
    <t xml:space="preserve">        DIFUSION POR RADIO, TELEVISION Y OTROS MEDIOS DE MENSAJES SOBRE PROGRAMAS Y ACTIVIDADES GUBERNAMENTALES</t>
  </si>
  <si>
    <t>5.1.3.6.01.000001</t>
  </si>
  <si>
    <t xml:space="preserve">          DIFUSION POR RADIO, TELEVISION Y MEDIOS IMPRESOS MASIVOS SOBRE PROGRAMAS Y ACTIVIDADES GUBERNAMENTALES</t>
  </si>
  <si>
    <t>5.1.3.6.05.000000</t>
  </si>
  <si>
    <t xml:space="preserve">        SERVICIOS DE LA INDUSTRIA FILMICA, DEL SONIDO Y DEL VIDEO</t>
  </si>
  <si>
    <t>5.1.3.6.05.000001</t>
  </si>
  <si>
    <t xml:space="preserve">          SERVICIOS DE LA INDUSTRIA FILMICA, DEL SONIDO Y DEL VIDEO</t>
  </si>
  <si>
    <t>5.1.3.6.06.000000</t>
  </si>
  <si>
    <t xml:space="preserve">        SERVICIO DE CREACION Y DIFUSION DE CONTENIDO EXCLUSIVAMENTE A TRAVES DE INTERNET</t>
  </si>
  <si>
    <t>5.1.3.6.06.000001</t>
  </si>
  <si>
    <t xml:space="preserve">          SERVICIO DE CREACION Y DIFUSION DE CONTENIDO EXCLUSIVAMENTE A TRAVES DE INTERNET</t>
  </si>
  <si>
    <t>5.1.3.7.01.000000</t>
  </si>
  <si>
    <t xml:space="preserve">        PASAJES AEREOS</t>
  </si>
  <si>
    <t>5.1.3.7.01.000002</t>
  </si>
  <si>
    <t xml:space="preserve">          PASAJES AEREOS INTERNACIONALES PARA SERVIDORES PUBLICOS EN EL DESEMPEÑO DE COMISIONES Y FUNCIONES OFICIALES</t>
  </si>
  <si>
    <t>5.1.3.7.06.000000</t>
  </si>
  <si>
    <t xml:space="preserve">        VIATICOS EN EL EXTRANJERO</t>
  </si>
  <si>
    <t>5.1.3.7.06.000001</t>
  </si>
  <si>
    <t xml:space="preserve">          VIATICOS EN EL EXTRANJERO</t>
  </si>
  <si>
    <t>5.1.3.7.09.000000</t>
  </si>
  <si>
    <t xml:space="preserve">        OTROS SERVICIOS DE TRASLADO Y HOSPEDAJE</t>
  </si>
  <si>
    <t>5.1.3.7.09.000001</t>
  </si>
  <si>
    <t xml:space="preserve">          OTROS SERVICIOS DE TRASLADO Y HOSPEDAJE</t>
  </si>
  <si>
    <t>5.1.3.8.02.000000</t>
  </si>
  <si>
    <t xml:space="preserve">        GASTOS DE ORDEN SOCIAL Y CULTURAL</t>
  </si>
  <si>
    <t>5.1.3.8.02.000001</t>
  </si>
  <si>
    <t xml:space="preserve">          GASTOS DE ORDEN SOCIAL Y CULTURAL</t>
  </si>
  <si>
    <t>5.1.3.8.03.000000</t>
  </si>
  <si>
    <t xml:space="preserve">        CONGRESOS Y CONVENCIONES</t>
  </si>
  <si>
    <t>5.1.3.8.03.000001</t>
  </si>
  <si>
    <t xml:space="preserve">          CONGRESOS Y CONVENCIONES</t>
  </si>
  <si>
    <t>5.1.3.9.02.000000</t>
  </si>
  <si>
    <t xml:space="preserve">        IMPUESTOS Y DERECHOS</t>
  </si>
  <si>
    <t>5.1.3.9.02.000001</t>
  </si>
  <si>
    <t xml:space="preserve">          IMPUESTOS Y DERECHOS</t>
  </si>
  <si>
    <t>5.1.3.9.06.000000</t>
  </si>
  <si>
    <t xml:space="preserve">        OTROS GASTOS POR RESPONSABILIDADES</t>
  </si>
  <si>
    <t>5.1.3.9.06.000001</t>
  </si>
  <si>
    <t xml:space="preserve">          OTROS GASTOS POR RESPONSABILIDADES</t>
  </si>
  <si>
    <t>5.1.3.9.09.000000</t>
  </si>
  <si>
    <t xml:space="preserve">        OTROS SERVICIOS GENERALES</t>
  </si>
  <si>
    <t>5.1.3.9.09.000003</t>
  </si>
  <si>
    <t xml:space="preserve">          PATENTES, REGALIAS Y OTROS</t>
  </si>
  <si>
    <t>5.2.3.1.00.000000</t>
  </si>
  <si>
    <t xml:space="preserve">      SUBSIDIOS</t>
  </si>
  <si>
    <t>5.2.3.1.01.000000</t>
  </si>
  <si>
    <t xml:space="preserve">        SUBSIDIOS A LA PRODUCCION</t>
  </si>
  <si>
    <t>5.2.3.1.01.000001</t>
  </si>
  <si>
    <t xml:space="preserve">          SUBSIDIOS A LA PRODUCCION</t>
  </si>
  <si>
    <t>5.2.3.1.08.000000</t>
  </si>
  <si>
    <t xml:space="preserve">        OTROS SUBSIDIOS</t>
  </si>
  <si>
    <t>5.2.3.1.08.000001</t>
  </si>
  <si>
    <t xml:space="preserve">          OTROS SUBSIDIOS</t>
  </si>
  <si>
    <t>5.2.4.1.01.000002</t>
  </si>
  <si>
    <t xml:space="preserve">          PREMIOS, ESTIMULOS, RECOMPENSAS, Y SEGUROS A DEPORTISTAS</t>
  </si>
  <si>
    <t>5.2.4.2.00.000000</t>
  </si>
  <si>
    <t xml:space="preserve">      BECAS</t>
  </si>
  <si>
    <t>5.2.4.2.01.000000</t>
  </si>
  <si>
    <t xml:space="preserve">        BECAS Y OTRAS AYUDAS PARA PROGRAMAS DE CAPACITACION</t>
  </si>
  <si>
    <t>5.2.4.2.01.000001</t>
  </si>
  <si>
    <t xml:space="preserve">          BECAS Y OTRAS AYUDAS PARA PROGRAMAS DE CAPACITACION</t>
  </si>
  <si>
    <t>5.2.4.3.03.000000</t>
  </si>
  <si>
    <t xml:space="preserve">        AYUDAS SOCIALES A INSTITUCIONES SIN FINES DE LUCRO</t>
  </si>
  <si>
    <t>5.2.4.3.03.000001</t>
  </si>
  <si>
    <t xml:space="preserve">          AYUDAS SOCIALES A INSTITUCIONES SIN FINES DE LUCRO</t>
  </si>
  <si>
    <t>5.6.0.0.00.000000</t>
  </si>
  <si>
    <t xml:space="preserve">  INVERSION PUBLICA</t>
  </si>
  <si>
    <t>5.6.1.1.00.000000</t>
  </si>
  <si>
    <t xml:space="preserve">      CONSTRUCCIONES EN BIENES NO CAPITALIZABLES</t>
  </si>
  <si>
    <t>5.6.1.1.01.000000</t>
  </si>
  <si>
    <t xml:space="preserve">        BIENES NO CAPITALIZABLES</t>
  </si>
  <si>
    <t>5.6.1.1.01.170042</t>
  </si>
  <si>
    <t xml:space="preserve">          BACHEO EMERGENTE EN DIVERSAS VIALIDADES DE LAS DELEGACIONES DE MUNICIPIO DE QUERÉTARO, FRENTE 4</t>
  </si>
  <si>
    <t>5.6.1.1.01.170057</t>
  </si>
  <si>
    <t xml:space="preserve">          SUPERVISIÓN EXTERNA PARA LA CONSTRUCCIÓN DE LA UNIDAD MULTIFUNCIONAL TIPO IV EN EL INSTITUTO TECNOLÓGICO DE QUERÉTARO</t>
  </si>
  <si>
    <t>5.6.1.1.01.170117</t>
  </si>
  <si>
    <t xml:space="preserve">          IMAGEN URBANA, CALLE FRANCISCO I. MADERO TRAMO OCAMPO A EZEQUIEL MONTES, COLONIA CENTRO HISTÓRICO, DELEGACIÓN CENTRO HISTÓRICO</t>
  </si>
  <si>
    <t>5.6.1.1.01.170139</t>
  </si>
  <si>
    <t xml:space="preserve">          NODOS Y PUENTES - CELAYA CUOTA</t>
  </si>
  <si>
    <t>5.6.1.1.01.170146</t>
  </si>
  <si>
    <t xml:space="preserve">          NODOS Y PUENTES - LOMAS DE CASA BLANCA</t>
  </si>
  <si>
    <t>5.6.1.1.01.170169</t>
  </si>
  <si>
    <t xml:space="preserve">          RETIRO DE PUENTE PEATONAL EN LA COLONIA LOS MOLINOS</t>
  </si>
  <si>
    <t>5.6.1.1.01.170172</t>
  </si>
  <si>
    <t xml:space="preserve">          RECONSTRUCCIÓN DE LA VIALIDAD CON CARPETA DE CONCRETO ASFÁLTICO EN AV. CIMATARIO DE CALLE CERRO DEL AGUILA A CALLE CERRO BLANCO, COL. COLINAS DEL CIMATARIO, MUNICIPIO DE QUERÉTARO</t>
  </si>
  <si>
    <t>5.6.1.1.01.170213</t>
  </si>
  <si>
    <t xml:space="preserve">          REPARACIÓN DE TALUD Y PLANTILLA DEL DREN PEÑUELAS, CASI EN EL CRUCE CON EL DREN CUAUHTEMOC, COL. PEÑUELAS, DEL. EPIGMENIO GONZÁLEZ FLORES</t>
  </si>
  <si>
    <t>5.6.1.1.01.170215</t>
  </si>
  <si>
    <t xml:space="preserve">          REPARACIÓN DE TALUD DEL RIO QUERÉTARO A UN COSTADO DE LA PLAZA BICENTENARIO EN LA COL. HÉRCULES DEL. CAYETANO RUBIO</t>
  </si>
  <si>
    <t>5.6.1.1.01.170219</t>
  </si>
  <si>
    <t xml:space="preserve">          RECONSTRUCCIÓN, REHABILITACIÓN Y/O REPAVIMENTACIÓN EN VIALIDADES  DE DIVERSAS COLONIAS DEL MUNICIPIO DE QUERÉTARO, FRENTE 5</t>
  </si>
  <si>
    <t>5.6.1.1.01.170290</t>
  </si>
  <si>
    <t xml:space="preserve">          CONSTRUCCIÓN DE RECEPTOR DE INFILTRACIÓN PLUVIAL 1, EN LA BAHÍA FRENTE A LA TERMINAL DE AUTOBUSES DE AV. 5 DE FEBRERO, CASI ESQ. CON AV. EPIGMENIO GONZÁLEZ, DELEGACIÓN CENTRO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</si>
</sst>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3" formatCode="_-* #,##0.00_-;\-* #,##0.00_-;_-* &quot;-&quot;??_-;_-@_-"/>
    <numFmt numFmtId="164" formatCode="[$-80A]dddd\,\ dd&quot; de &quot;mmmm&quot; de &quot;yyyy;@"/>
    <numFmt numFmtId="165" formatCode="#,##0.00_ ;[Red]\-#,##0.0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u/>
      <sz val="9"/>
      <color theme="1"/>
      <name val="Century Gothic"/>
      <family val="2"/>
    </font>
    <font>
      <b/>
      <sz val="9"/>
      <name val="Century Gothic"/>
      <family val="2"/>
    </font>
    <font>
      <b/>
      <sz val="9"/>
      <color rgb="FFFF0000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u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9"/>
      <color theme="1"/>
      <name val="Century Gothic"/>
      <family val="2"/>
    </font>
    <font>
      <b/>
      <sz val="11"/>
      <color theme="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entury Gothic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94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wrapText="1"/>
    </xf>
    <xf numFmtId="0" fontId="4" fillId="0" borderId="0" xfId="0" applyFont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Alignment="1">
      <alignment wrapText="1"/>
    </xf>
    <xf numFmtId="4" fontId="3" fillId="0" borderId="0" xfId="1" applyNumberFormat="1" applyFont="1" applyFill="1" applyAlignment="1">
      <alignment vertical="center"/>
    </xf>
    <xf numFmtId="0" fontId="3" fillId="0" borderId="0" xfId="0" applyFont="1" applyFill="1"/>
    <xf numFmtId="4" fontId="3" fillId="0" borderId="0" xfId="0" applyNumberFormat="1" applyFont="1" applyFill="1" applyAlignment="1">
      <alignment vertical="center" wrapText="1"/>
    </xf>
    <xf numFmtId="0" fontId="3" fillId="0" borderId="0" xfId="0" applyFont="1" applyAlignment="1">
      <alignment wrapText="1"/>
    </xf>
    <xf numFmtId="4" fontId="2" fillId="0" borderId="0" xfId="0" applyNumberFormat="1" applyFont="1" applyFill="1" applyAlignment="1">
      <alignment vertical="center" wrapText="1"/>
    </xf>
    <xf numFmtId="0" fontId="2" fillId="0" borderId="0" xfId="0" applyFont="1"/>
    <xf numFmtId="4" fontId="5" fillId="0" borderId="0" xfId="1" applyNumberFormat="1" applyFont="1" applyFill="1" applyAlignment="1">
      <alignment vertical="center" wrapText="1"/>
    </xf>
    <xf numFmtId="0" fontId="5" fillId="0" borderId="0" xfId="0" applyFont="1" applyFill="1"/>
    <xf numFmtId="0" fontId="6" fillId="0" borderId="0" xfId="0" applyFont="1"/>
    <xf numFmtId="4" fontId="3" fillId="0" borderId="0" xfId="1" applyNumberFormat="1" applyFont="1" applyAlignment="1">
      <alignment vertical="center"/>
    </xf>
    <xf numFmtId="4" fontId="2" fillId="0" borderId="0" xfId="0" applyNumberFormat="1" applyFont="1" applyFill="1" applyAlignment="1">
      <alignment horizontal="right" vertical="center" wrapText="1"/>
    </xf>
    <xf numFmtId="4" fontId="3" fillId="0" borderId="0" xfId="1" applyNumberFormat="1" applyFont="1" applyFill="1" applyAlignment="1">
      <alignment horizontal="right" vertical="center"/>
    </xf>
    <xf numFmtId="0" fontId="2" fillId="0" borderId="0" xfId="0" applyFont="1" applyAlignment="1">
      <alignment wrapText="1"/>
    </xf>
    <xf numFmtId="4" fontId="2" fillId="0" borderId="0" xfId="1" applyNumberFormat="1" applyFont="1" applyAlignment="1">
      <alignment horizontal="right" vertical="center"/>
    </xf>
    <xf numFmtId="4" fontId="2" fillId="0" borderId="0" xfId="1" applyNumberFormat="1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0" xfId="1" applyFont="1"/>
    <xf numFmtId="4" fontId="2" fillId="0" borderId="0" xfId="0" applyNumberFormat="1" applyFont="1" applyFill="1" applyAlignment="1">
      <alignment wrapText="1"/>
    </xf>
    <xf numFmtId="0" fontId="7" fillId="0" borderId="0" xfId="0" applyFont="1" applyAlignment="1">
      <alignment wrapText="1"/>
    </xf>
    <xf numFmtId="43" fontId="7" fillId="0" borderId="0" xfId="1" applyFont="1" applyAlignment="1">
      <alignment vertical="center"/>
    </xf>
    <xf numFmtId="0" fontId="7" fillId="0" borderId="0" xfId="0" applyFont="1"/>
    <xf numFmtId="0" fontId="2" fillId="0" borderId="0" xfId="0" applyFont="1" applyBorder="1"/>
    <xf numFmtId="43" fontId="3" fillId="0" borderId="0" xfId="1" applyFont="1" applyFill="1"/>
    <xf numFmtId="43" fontId="2" fillId="0" borderId="0" xfId="1" applyFont="1" applyFill="1" applyAlignment="1">
      <alignment wrapText="1"/>
    </xf>
    <xf numFmtId="4" fontId="2" fillId="0" borderId="0" xfId="1" applyNumberFormat="1" applyFont="1" applyFill="1" applyAlignment="1">
      <alignment vertical="center"/>
    </xf>
    <xf numFmtId="0" fontId="8" fillId="0" borderId="0" xfId="0" applyFont="1"/>
    <xf numFmtId="43" fontId="8" fillId="0" borderId="0" xfId="1" applyFont="1"/>
    <xf numFmtId="0" fontId="8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/>
    <xf numFmtId="43" fontId="8" fillId="0" borderId="0" xfId="1" applyFont="1" applyFill="1"/>
    <xf numFmtId="16" fontId="8" fillId="0" borderId="0" xfId="0" applyNumberFormat="1" applyFont="1" applyFill="1"/>
    <xf numFmtId="0" fontId="10" fillId="0" borderId="0" xfId="0" applyFont="1" applyFill="1"/>
    <xf numFmtId="0" fontId="9" fillId="0" borderId="0" xfId="0" applyFont="1" applyFill="1" applyAlignment="1">
      <alignment wrapText="1"/>
    </xf>
    <xf numFmtId="0" fontId="12" fillId="0" borderId="0" xfId="0" applyFont="1" applyFill="1"/>
    <xf numFmtId="0" fontId="14" fillId="0" borderId="0" xfId="0" applyFont="1"/>
    <xf numFmtId="0" fontId="15" fillId="0" borderId="0" xfId="0" applyFont="1"/>
    <xf numFmtId="0" fontId="12" fillId="3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5" fontId="8" fillId="0" borderId="0" xfId="1" applyNumberFormat="1" applyFont="1"/>
    <xf numFmtId="165" fontId="12" fillId="3" borderId="0" xfId="0" applyNumberFormat="1" applyFont="1" applyFill="1" applyAlignment="1">
      <alignment horizontal="center" vertical="center" wrapText="1"/>
    </xf>
    <xf numFmtId="165" fontId="8" fillId="0" borderId="0" xfId="1" applyNumberFormat="1" applyFont="1" applyFill="1"/>
    <xf numFmtId="165" fontId="10" fillId="0" borderId="0" xfId="1" applyNumberFormat="1" applyFont="1" applyFill="1"/>
    <xf numFmtId="165" fontId="8" fillId="0" borderId="0" xfId="0" applyNumberFormat="1" applyFont="1" applyFill="1"/>
    <xf numFmtId="165" fontId="12" fillId="0" borderId="0" xfId="1" applyNumberFormat="1" applyFont="1" applyFill="1"/>
    <xf numFmtId="165" fontId="12" fillId="0" borderId="0" xfId="0" applyNumberFormat="1" applyFont="1" applyFill="1"/>
    <xf numFmtId="43" fontId="0" fillId="0" borderId="0" xfId="1" applyFont="1"/>
    <xf numFmtId="43" fontId="15" fillId="0" borderId="0" xfId="1" applyFont="1"/>
    <xf numFmtId="0" fontId="2" fillId="5" borderId="0" xfId="0" applyFont="1" applyFill="1" applyAlignment="1"/>
    <xf numFmtId="43" fontId="0" fillId="0" borderId="0" xfId="0" applyNumberFormat="1"/>
    <xf numFmtId="0" fontId="0" fillId="0" borderId="0" xfId="0" applyFont="1" applyAlignment="1">
      <alignment horizontal="center"/>
    </xf>
    <xf numFmtId="0" fontId="19" fillId="0" borderId="0" xfId="0" applyFont="1" applyFill="1" applyAlignment="1">
      <alignment wrapText="1"/>
    </xf>
    <xf numFmtId="43" fontId="15" fillId="0" borderId="0" xfId="1" applyFont="1" applyAlignment="1">
      <alignment horizontal="center"/>
    </xf>
    <xf numFmtId="0" fontId="21" fillId="2" borderId="0" xfId="0" applyFont="1" applyFill="1" applyAlignment="1">
      <alignment wrapText="1"/>
    </xf>
    <xf numFmtId="43" fontId="21" fillId="2" borderId="0" xfId="1" applyFont="1" applyFill="1"/>
    <xf numFmtId="165" fontId="21" fillId="2" borderId="0" xfId="1" applyNumberFormat="1" applyFont="1" applyFill="1"/>
    <xf numFmtId="0" fontId="21" fillId="0" borderId="0" xfId="0" applyFont="1" applyFill="1" applyAlignment="1">
      <alignment wrapText="1"/>
    </xf>
    <xf numFmtId="43" fontId="21" fillId="0" borderId="0" xfId="1" applyFont="1" applyFill="1"/>
    <xf numFmtId="165" fontId="21" fillId="0" borderId="0" xfId="1" applyNumberFormat="1" applyFont="1" applyFill="1"/>
    <xf numFmtId="0" fontId="0" fillId="0" borderId="0" xfId="0" applyFill="1"/>
    <xf numFmtId="165" fontId="11" fillId="0" borderId="0" xfId="1" applyNumberFormat="1" applyFont="1" applyFill="1"/>
    <xf numFmtId="165" fontId="22" fillId="6" borderId="0" xfId="1" applyNumberFormat="1" applyFont="1" applyFill="1" applyAlignment="1">
      <alignment wrapText="1"/>
    </xf>
    <xf numFmtId="40" fontId="0" fillId="0" borderId="0" xfId="0" applyNumberFormat="1"/>
    <xf numFmtId="0" fontId="23" fillId="0" borderId="0" xfId="0" applyFont="1"/>
    <xf numFmtId="40" fontId="23" fillId="0" borderId="0" xfId="0" applyNumberFormat="1" applyFont="1"/>
    <xf numFmtId="40" fontId="23" fillId="0" borderId="0" xfId="0" quotePrefix="1" applyNumberFormat="1" applyFont="1" applyAlignment="1">
      <alignment horizontal="center"/>
    </xf>
    <xf numFmtId="165" fontId="23" fillId="0" borderId="0" xfId="0" applyNumberFormat="1" applyFont="1"/>
    <xf numFmtId="0" fontId="23" fillId="0" borderId="0" xfId="0" applyFont="1" applyAlignment="1">
      <alignment horizontal="right"/>
    </xf>
    <xf numFmtId="0" fontId="15" fillId="7" borderId="0" xfId="0" applyFont="1" applyFill="1" applyAlignment="1">
      <alignment horizontal="center"/>
    </xf>
    <xf numFmtId="165" fontId="13" fillId="0" borderId="0" xfId="1" applyNumberFormat="1" applyFont="1" applyFill="1"/>
    <xf numFmtId="0" fontId="2" fillId="0" borderId="0" xfId="0" applyFont="1" applyBorder="1" applyAlignment="1">
      <alignment wrapText="1"/>
    </xf>
    <xf numFmtId="43" fontId="2" fillId="0" borderId="0" xfId="1" applyFont="1" applyBorder="1" applyAlignment="1">
      <alignment vertical="center"/>
    </xf>
    <xf numFmtId="0" fontId="7" fillId="0" borderId="0" xfId="0" applyFont="1" applyAlignment="1">
      <alignment vertical="top" wrapText="1"/>
    </xf>
    <xf numFmtId="165" fontId="24" fillId="0" borderId="0" xfId="0" applyNumberFormat="1" applyFont="1" applyAlignment="1"/>
    <xf numFmtId="165" fontId="15" fillId="0" borderId="0" xfId="0" applyNumberFormat="1" applyFont="1" applyAlignment="1"/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165" fontId="3" fillId="0" borderId="0" xfId="1" applyNumberFormat="1" applyFont="1" applyFill="1"/>
    <xf numFmtId="165" fontId="3" fillId="0" borderId="0" xfId="1" applyNumberFormat="1" applyFont="1" applyFill="1" applyAlignment="1">
      <alignment vertical="center"/>
    </xf>
    <xf numFmtId="165" fontId="2" fillId="0" borderId="0" xfId="1" applyNumberFormat="1" applyFont="1" applyFill="1" applyAlignment="1">
      <alignment vertical="center"/>
    </xf>
    <xf numFmtId="165" fontId="24" fillId="0" borderId="0" xfId="0" quotePrefix="1" applyNumberFormat="1" applyFont="1" applyAlignment="1">
      <alignment horizontal="center"/>
    </xf>
    <xf numFmtId="164" fontId="26" fillId="0" borderId="0" xfId="0" applyNumberFormat="1" applyFont="1" applyAlignment="1">
      <alignment wrapText="1"/>
    </xf>
    <xf numFmtId="0" fontId="17" fillId="0" borderId="0" xfId="0" applyFont="1" applyFill="1" applyAlignment="1">
      <alignment horizontal="center" vertical="center"/>
    </xf>
    <xf numFmtId="4" fontId="2" fillId="0" borderId="0" xfId="1" applyNumberFormat="1" applyFont="1" applyFill="1" applyAlignment="1">
      <alignment horizontal="right" vertical="center"/>
    </xf>
    <xf numFmtId="43" fontId="2" fillId="0" borderId="0" xfId="1" applyFont="1" applyFill="1" applyAlignment="1">
      <alignment vertical="center"/>
    </xf>
    <xf numFmtId="43" fontId="2" fillId="0" borderId="0" xfId="1" applyFont="1" applyFill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left" wrapText="1"/>
    </xf>
    <xf numFmtId="43" fontId="1" fillId="0" borderId="0" xfId="1" applyFont="1" applyAlignment="1">
      <alignment horizontal="center"/>
    </xf>
    <xf numFmtId="165" fontId="0" fillId="0" borderId="0" xfId="0" applyNumberFormat="1"/>
    <xf numFmtId="43" fontId="0" fillId="0" borderId="0" xfId="1" applyFont="1" applyAlignment="1">
      <alignment horizontal="center"/>
    </xf>
    <xf numFmtId="43" fontId="21" fillId="2" borderId="0" xfId="1" applyFont="1" applyFill="1" applyAlignment="1">
      <alignment horizontal="center"/>
    </xf>
    <xf numFmtId="0" fontId="1" fillId="0" borderId="0" xfId="2"/>
    <xf numFmtId="165" fontId="0" fillId="0" borderId="0" xfId="0" applyNumberFormat="1" applyFill="1"/>
    <xf numFmtId="2" fontId="0" fillId="0" borderId="0" xfId="0" applyNumberFormat="1"/>
    <xf numFmtId="16" fontId="8" fillId="0" borderId="0" xfId="0" applyNumberFormat="1" applyFont="1" applyFill="1" applyAlignment="1">
      <alignment wrapText="1"/>
    </xf>
    <xf numFmtId="2" fontId="15" fillId="0" borderId="0" xfId="0" applyNumberFormat="1" applyFont="1"/>
    <xf numFmtId="0" fontId="8" fillId="0" borderId="0" xfId="0" applyFont="1" applyBorder="1"/>
    <xf numFmtId="0" fontId="28" fillId="0" borderId="0" xfId="0" applyFont="1" applyBorder="1" applyAlignment="1" applyProtection="1">
      <alignment horizontal="center"/>
      <protection locked="0"/>
    </xf>
    <xf numFmtId="0" fontId="21" fillId="2" borderId="0" xfId="0" applyFont="1" applyFill="1" applyAlignment="1">
      <alignment horizontal="center" wrapText="1"/>
    </xf>
    <xf numFmtId="8" fontId="0" fillId="0" borderId="0" xfId="0" applyNumberFormat="1"/>
    <xf numFmtId="16" fontId="8" fillId="0" borderId="0" xfId="0" applyNumberFormat="1" applyFont="1" applyFill="1" applyAlignment="1">
      <alignment vertical="center" wrapText="1"/>
    </xf>
    <xf numFmtId="165" fontId="20" fillId="0" borderId="0" xfId="1" applyNumberFormat="1" applyFont="1" applyFill="1"/>
    <xf numFmtId="165" fontId="12" fillId="0" borderId="0" xfId="1" applyNumberFormat="1" applyFont="1"/>
    <xf numFmtId="2" fontId="0" fillId="0" borderId="0" xfId="2" applyNumberFormat="1" applyFont="1"/>
    <xf numFmtId="0" fontId="0" fillId="0" borderId="0" xfId="0" applyAlignment="1">
      <alignment horizontal="left"/>
    </xf>
    <xf numFmtId="0" fontId="2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20" fillId="11" borderId="0" xfId="0" applyFont="1" applyFill="1" applyAlignment="1">
      <alignment horizontal="center" wrapText="1"/>
    </xf>
    <xf numFmtId="0" fontId="30" fillId="0" borderId="0" xfId="0" applyFont="1"/>
    <xf numFmtId="43" fontId="31" fillId="0" borderId="0" xfId="1" applyFont="1"/>
    <xf numFmtId="43" fontId="15" fillId="0" borderId="0" xfId="1" applyFont="1" applyFill="1"/>
    <xf numFmtId="0" fontId="21" fillId="2" borderId="0" xfId="0" applyFont="1" applyFill="1" applyAlignment="1">
      <alignment vertical="center" wrapText="1"/>
    </xf>
    <xf numFmtId="2" fontId="15" fillId="9" borderId="0" xfId="0" applyNumberFormat="1" applyFont="1" applyFill="1"/>
    <xf numFmtId="0" fontId="15" fillId="9" borderId="0" xfId="0" applyFont="1" applyFill="1"/>
    <xf numFmtId="2" fontId="0" fillId="7" borderId="0" xfId="0" applyNumberFormat="1" applyFill="1"/>
    <xf numFmtId="0" fontId="0" fillId="7" borderId="0" xfId="0" applyFill="1"/>
    <xf numFmtId="0" fontId="27" fillId="7" borderId="0" xfId="0" applyFont="1" applyFill="1"/>
    <xf numFmtId="0" fontId="0" fillId="0" borderId="0" xfId="2" applyFont="1"/>
    <xf numFmtId="165" fontId="8" fillId="0" borderId="0" xfId="0" applyNumberFormat="1" applyFont="1" applyFill="1" applyAlignment="1">
      <alignment horizontal="right"/>
    </xf>
    <xf numFmtId="0" fontId="8" fillId="9" borderId="0" xfId="0" applyFont="1" applyFill="1"/>
    <xf numFmtId="16" fontId="8" fillId="9" borderId="0" xfId="0" applyNumberFormat="1" applyFont="1" applyFill="1"/>
    <xf numFmtId="165" fontId="8" fillId="9" borderId="0" xfId="1" applyNumberFormat="1" applyFont="1" applyFill="1"/>
    <xf numFmtId="0" fontId="23" fillId="0" borderId="0" xfId="0" applyFont="1" applyAlignment="1">
      <alignment horizontal="center"/>
    </xf>
    <xf numFmtId="43" fontId="0" fillId="0" borderId="0" xfId="1" applyFont="1" applyFill="1"/>
    <xf numFmtId="43" fontId="15" fillId="7" borderId="0" xfId="1" applyFont="1" applyFill="1" applyAlignment="1">
      <alignment horizontal="center"/>
    </xf>
    <xf numFmtId="43" fontId="24" fillId="0" borderId="0" xfId="1" applyFont="1" applyAlignment="1"/>
    <xf numFmtId="0" fontId="8" fillId="10" borderId="0" xfId="0" applyFont="1" applyFill="1"/>
    <xf numFmtId="16" fontId="8" fillId="10" borderId="0" xfId="0" applyNumberFormat="1" applyFont="1" applyFill="1"/>
    <xf numFmtId="2" fontId="0" fillId="13" borderId="0" xfId="0" applyNumberFormat="1" applyFill="1"/>
    <xf numFmtId="0" fontId="0" fillId="13" borderId="0" xfId="0" applyFill="1"/>
    <xf numFmtId="40" fontId="0" fillId="13" borderId="0" xfId="0" applyNumberFormat="1" applyFill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Alignment="1"/>
    <xf numFmtId="0" fontId="0" fillId="0" borderId="0" xfId="0" applyAlignment="1"/>
    <xf numFmtId="40" fontId="0" fillId="0" borderId="0" xfId="0" applyNumberFormat="1" applyFill="1"/>
    <xf numFmtId="43" fontId="3" fillId="0" borderId="0" xfId="1" applyFont="1"/>
    <xf numFmtId="43" fontId="6" fillId="0" borderId="0" xfId="0" applyNumberFormat="1" applyFont="1" applyFill="1"/>
    <xf numFmtId="43" fontId="6" fillId="0" borderId="0" xfId="1" applyFont="1" applyFill="1"/>
    <xf numFmtId="0" fontId="22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18" fillId="6" borderId="0" xfId="0" applyFont="1" applyFill="1" applyAlignment="1">
      <alignment horizontal="center" wrapText="1"/>
    </xf>
    <xf numFmtId="0" fontId="22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16" fontId="8" fillId="12" borderId="0" xfId="0" applyNumberFormat="1" applyFont="1" applyFill="1"/>
    <xf numFmtId="43" fontId="8" fillId="0" borderId="0" xfId="1" applyFont="1" applyFill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43" fontId="34" fillId="0" borderId="0" xfId="1" applyFont="1" applyFill="1"/>
    <xf numFmtId="0" fontId="35" fillId="0" borderId="0" xfId="0" applyFont="1" applyFill="1"/>
    <xf numFmtId="43" fontId="35" fillId="0" borderId="0" xfId="1" applyFont="1" applyFill="1"/>
    <xf numFmtId="0" fontId="34" fillId="0" borderId="0" xfId="0" applyFont="1" applyFill="1"/>
    <xf numFmtId="0" fontId="0" fillId="12" borderId="0" xfId="0" applyFill="1"/>
    <xf numFmtId="43" fontId="0" fillId="12" borderId="0" xfId="1" applyFont="1" applyFill="1"/>
    <xf numFmtId="165" fontId="24" fillId="12" borderId="0" xfId="0" applyNumberFormat="1" applyFont="1" applyFill="1" applyAlignment="1"/>
    <xf numFmtId="43" fontId="24" fillId="12" borderId="0" xfId="1" applyFont="1" applyFill="1" applyAlignment="1"/>
    <xf numFmtId="40" fontId="0" fillId="12" borderId="0" xfId="0" applyNumberFormat="1" applyFill="1"/>
    <xf numFmtId="165" fontId="24" fillId="9" borderId="0" xfId="0" applyNumberFormat="1" applyFont="1" applyFill="1" applyAlignment="1"/>
    <xf numFmtId="0" fontId="0" fillId="9" borderId="0" xfId="0" applyFill="1"/>
    <xf numFmtId="43" fontId="0" fillId="9" borderId="0" xfId="1" applyFont="1" applyFill="1"/>
    <xf numFmtId="43" fontId="24" fillId="9" borderId="0" xfId="1" applyFont="1" applyFill="1" applyAlignment="1"/>
    <xf numFmtId="40" fontId="0" fillId="9" borderId="0" xfId="0" applyNumberFormat="1" applyFill="1"/>
    <xf numFmtId="0" fontId="35" fillId="9" borderId="0" xfId="0" applyFont="1" applyFill="1"/>
    <xf numFmtId="43" fontId="35" fillId="9" borderId="0" xfId="1" applyFont="1" applyFill="1"/>
    <xf numFmtId="0" fontId="21" fillId="2" borderId="0" xfId="0" applyFont="1" applyFill="1" applyAlignment="1">
      <alignment horizontal="center" wrapText="1"/>
    </xf>
    <xf numFmtId="0" fontId="2" fillId="0" borderId="0" xfId="0" applyFont="1" applyBorder="1" applyAlignment="1">
      <alignment wrapText="1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8" fillId="8" borderId="1" xfId="0" applyFont="1" applyFill="1" applyBorder="1" applyAlignment="1">
      <alignment horizontal="center"/>
    </xf>
    <xf numFmtId="0" fontId="18" fillId="8" borderId="2" xfId="0" applyFont="1" applyFill="1" applyBorder="1" applyAlignment="1">
      <alignment horizontal="center"/>
    </xf>
    <xf numFmtId="0" fontId="18" fillId="8" borderId="3" xfId="0" applyFont="1" applyFill="1" applyBorder="1" applyAlignment="1">
      <alignment horizontal="center"/>
    </xf>
    <xf numFmtId="0" fontId="16" fillId="4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8" fillId="6" borderId="0" xfId="0" applyFont="1" applyFill="1" applyAlignment="1">
      <alignment horizontal="center" wrapText="1"/>
    </xf>
    <xf numFmtId="0" fontId="15" fillId="9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123825</xdr:rowOff>
    </xdr:from>
    <xdr:to>
      <xdr:col>9</xdr:col>
      <xdr:colOff>1028700</xdr:colOff>
      <xdr:row>5</xdr:row>
      <xdr:rowOff>123825</xdr:rowOff>
    </xdr:to>
    <xdr:cxnSp macro="">
      <xdr:nvCxnSpPr>
        <xdr:cNvPr id="2" name="1 Conector rec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80975" y="1104900"/>
          <a:ext cx="9553575" cy="0"/>
        </a:xfrm>
        <a:prstGeom prst="line">
          <a:avLst/>
        </a:prstGeom>
        <a:ln w="73025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50</xdr:row>
      <xdr:rowOff>123825</xdr:rowOff>
    </xdr:from>
    <xdr:to>
      <xdr:col>9</xdr:col>
      <xdr:colOff>1028700</xdr:colOff>
      <xdr:row>50</xdr:row>
      <xdr:rowOff>123825</xdr:rowOff>
    </xdr:to>
    <xdr:cxnSp macro="">
      <xdr:nvCxnSpPr>
        <xdr:cNvPr id="3" name="2 Conector rec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80975" y="9686925"/>
          <a:ext cx="9553575" cy="0"/>
        </a:xfrm>
        <a:prstGeom prst="line">
          <a:avLst/>
        </a:prstGeom>
        <a:ln w="73025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69849</xdr:colOff>
      <xdr:row>104</xdr:row>
      <xdr:rowOff>81492</xdr:rowOff>
    </xdr:from>
    <xdr:to>
      <xdr:col>10</xdr:col>
      <xdr:colOff>19299</xdr:colOff>
      <xdr:row>104</xdr:row>
      <xdr:rowOff>84667</xdr:rowOff>
    </xdr:to>
    <xdr:cxnSp macro="">
      <xdr:nvCxnSpPr>
        <xdr:cNvPr id="4" name="3 Conector rec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9849" y="20836467"/>
          <a:ext cx="9684000" cy="3175"/>
        </a:xfrm>
        <a:prstGeom prst="line">
          <a:avLst/>
        </a:prstGeom>
        <a:ln w="73025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257176</xdr:colOff>
      <xdr:row>0</xdr:row>
      <xdr:rowOff>32642</xdr:rowOff>
    </xdr:from>
    <xdr:to>
      <xdr:col>1</xdr:col>
      <xdr:colOff>1266826</xdr:colOff>
      <xdr:row>5</xdr:row>
      <xdr:rowOff>66675</xdr:rowOff>
    </xdr:to>
    <xdr:pic>
      <xdr:nvPicPr>
        <xdr:cNvPr id="12" name="11 Imagen" descr="Logo Municipio 2015-2018.JP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6" y="32642"/>
          <a:ext cx="1009650" cy="1015108"/>
        </a:xfrm>
        <a:prstGeom prst="rect">
          <a:avLst/>
        </a:prstGeom>
      </xdr:spPr>
    </xdr:pic>
    <xdr:clientData/>
  </xdr:twoCellAnchor>
  <xdr:twoCellAnchor editAs="oneCell">
    <xdr:from>
      <xdr:col>7</xdr:col>
      <xdr:colOff>800100</xdr:colOff>
      <xdr:row>0</xdr:row>
      <xdr:rowOff>47625</xdr:rowOff>
    </xdr:from>
    <xdr:to>
      <xdr:col>8</xdr:col>
      <xdr:colOff>142875</xdr:colOff>
      <xdr:row>5</xdr:row>
      <xdr:rowOff>16809</xdr:rowOff>
    </xdr:to>
    <xdr:pic>
      <xdr:nvPicPr>
        <xdr:cNvPr id="13" name="12 Imagen" descr="Logo 2015-2018.JP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05775" y="47625"/>
          <a:ext cx="1009650" cy="9502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1314</xdr:row>
      <xdr:rowOff>139700</xdr:rowOff>
    </xdr:from>
    <xdr:to>
      <xdr:col>5</xdr:col>
      <xdr:colOff>440267</xdr:colOff>
      <xdr:row>1336</xdr:row>
      <xdr:rowOff>101081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8400" y="4927600"/>
          <a:ext cx="8466667" cy="415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58</xdr:row>
      <xdr:rowOff>0</xdr:rowOff>
    </xdr:from>
    <xdr:to>
      <xdr:col>11</xdr:col>
      <xdr:colOff>314354</xdr:colOff>
      <xdr:row>69</xdr:row>
      <xdr:rowOff>136980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28176" y="12416118"/>
          <a:ext cx="4247619" cy="2333333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58</xdr:row>
      <xdr:rowOff>0</xdr:rowOff>
    </xdr:from>
    <xdr:to>
      <xdr:col>17</xdr:col>
      <xdr:colOff>532857</xdr:colOff>
      <xdr:row>70</xdr:row>
      <xdr:rowOff>41718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23441" y="12416118"/>
          <a:ext cx="4342857" cy="24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5"/>
  <sheetViews>
    <sheetView showGridLines="0" tabSelected="1" topLeftCell="A77" zoomScaleNormal="100" workbookViewId="0">
      <selection activeCell="L97" sqref="L97"/>
    </sheetView>
  </sheetViews>
  <sheetFormatPr baseColWidth="10" defaultColWidth="11.42578125" defaultRowHeight="14.25" x14ac:dyDescent="0.3"/>
  <cols>
    <col min="1" max="1" width="2.5703125" style="1" customWidth="1"/>
    <col min="2" max="2" width="55.5703125" style="1" customWidth="1"/>
    <col min="3" max="3" width="8.140625" style="1" customWidth="1"/>
    <col min="4" max="4" width="8.7109375" style="1" customWidth="1"/>
    <col min="5" max="5" width="23.42578125" style="7" customWidth="1"/>
    <col min="6" max="6" width="5.85546875" style="1" customWidth="1"/>
    <col min="7" max="7" width="5.28515625" style="1" customWidth="1"/>
    <col min="8" max="8" width="25" style="1" customWidth="1"/>
    <col min="9" max="9" width="3.5703125" style="1" customWidth="1"/>
    <col min="10" max="10" width="0.140625" style="1" hidden="1" customWidth="1"/>
    <col min="11" max="16384" width="11.42578125" style="1"/>
  </cols>
  <sheetData>
    <row r="2" spans="2:13" ht="15.75" customHeight="1" x14ac:dyDescent="0.3">
      <c r="B2" s="179" t="s">
        <v>0</v>
      </c>
      <c r="C2" s="179"/>
      <c r="D2" s="179"/>
      <c r="E2" s="179"/>
      <c r="F2" s="179"/>
      <c r="G2" s="179"/>
      <c r="H2" s="179"/>
      <c r="I2" s="179"/>
      <c r="J2" s="179"/>
      <c r="K2" s="96"/>
      <c r="L2" s="96"/>
      <c r="M2" s="96"/>
    </row>
    <row r="3" spans="2:13" ht="15.75" customHeight="1" x14ac:dyDescent="0.3">
      <c r="B3" s="179" t="s">
        <v>1</v>
      </c>
      <c r="C3" s="179"/>
      <c r="D3" s="179"/>
      <c r="E3" s="179"/>
      <c r="F3" s="179"/>
      <c r="G3" s="179"/>
      <c r="H3" s="179"/>
      <c r="I3" s="179"/>
      <c r="J3" s="179"/>
      <c r="K3" s="96"/>
      <c r="L3" s="96"/>
      <c r="M3" s="96"/>
    </row>
    <row r="4" spans="2:13" ht="15.75" customHeight="1" x14ac:dyDescent="0.3">
      <c r="B4" s="179" t="s">
        <v>2</v>
      </c>
      <c r="C4" s="179"/>
      <c r="D4" s="179"/>
      <c r="E4" s="179"/>
      <c r="F4" s="179"/>
      <c r="G4" s="179"/>
      <c r="H4" s="179"/>
      <c r="I4" s="179"/>
      <c r="J4" s="179"/>
      <c r="K4" s="96"/>
      <c r="L4" s="96"/>
      <c r="M4" s="96"/>
    </row>
    <row r="5" spans="2:13" ht="15.75" customHeight="1" x14ac:dyDescent="0.3">
      <c r="B5" s="180" t="s">
        <v>2330</v>
      </c>
      <c r="C5" s="180"/>
      <c r="D5" s="180"/>
      <c r="E5" s="180"/>
      <c r="F5" s="180"/>
      <c r="G5" s="180"/>
      <c r="H5" s="180"/>
      <c r="I5" s="180"/>
      <c r="J5" s="55"/>
      <c r="K5" s="55"/>
      <c r="L5" s="96"/>
      <c r="M5" s="96"/>
    </row>
    <row r="14" spans="2:13" s="2" customFormat="1" ht="21" customHeight="1" x14ac:dyDescent="0.25">
      <c r="E14" s="91" t="s">
        <v>3</v>
      </c>
      <c r="F14" s="44"/>
      <c r="G14" s="3"/>
      <c r="H14" s="44" t="s">
        <v>1784</v>
      </c>
      <c r="I14" s="3"/>
    </row>
    <row r="15" spans="2:13" s="2" customFormat="1" ht="13.5" customHeight="1" x14ac:dyDescent="0.25">
      <c r="B15" s="2" t="s">
        <v>4</v>
      </c>
    </row>
    <row r="16" spans="2:13" s="4" customFormat="1" ht="13.5" x14ac:dyDescent="0.25">
      <c r="B16" s="2" t="s">
        <v>5</v>
      </c>
      <c r="C16" s="2"/>
      <c r="D16" s="2"/>
    </row>
    <row r="17" spans="2:14" s="7" customFormat="1" x14ac:dyDescent="0.3">
      <c r="B17" s="5" t="s">
        <v>6</v>
      </c>
      <c r="C17" s="5"/>
      <c r="D17" s="5"/>
      <c r="E17" s="6">
        <f>+'Cédula 2017'!E7</f>
        <v>193690778.11000001</v>
      </c>
      <c r="F17" s="6"/>
      <c r="G17" s="6"/>
      <c r="H17" s="6">
        <v>983400536.30999994</v>
      </c>
      <c r="I17" s="6"/>
    </row>
    <row r="18" spans="2:14" s="7" customFormat="1" x14ac:dyDescent="0.3">
      <c r="B18" s="5" t="s">
        <v>1220</v>
      </c>
      <c r="C18" s="5"/>
      <c r="D18" s="5"/>
      <c r="E18" s="6">
        <f>+'Cédula 2017'!E8</f>
        <v>0</v>
      </c>
      <c r="F18" s="6"/>
      <c r="G18" s="6"/>
      <c r="H18" s="6">
        <v>0</v>
      </c>
      <c r="I18" s="6"/>
    </row>
    <row r="19" spans="2:14" s="7" customFormat="1" x14ac:dyDescent="0.3">
      <c r="B19" s="97" t="s">
        <v>7</v>
      </c>
      <c r="C19" s="97"/>
      <c r="D19" s="97"/>
      <c r="E19" s="6">
        <f>+'Cédula 2017'!E9</f>
        <v>0</v>
      </c>
      <c r="F19" s="6"/>
      <c r="G19" s="6"/>
      <c r="H19" s="6">
        <v>0</v>
      </c>
      <c r="I19" s="6"/>
      <c r="M19" s="28"/>
    </row>
    <row r="20" spans="2:14" s="7" customFormat="1" x14ac:dyDescent="0.3">
      <c r="B20" s="5" t="s">
        <v>8</v>
      </c>
      <c r="C20" s="5"/>
      <c r="D20" s="5"/>
      <c r="E20" s="6">
        <f>+'Cédula 2017'!E10</f>
        <v>54912266.030000001</v>
      </c>
      <c r="F20" s="6"/>
      <c r="G20" s="6"/>
      <c r="H20" s="6">
        <v>53133860.620000005</v>
      </c>
      <c r="I20" s="6"/>
      <c r="M20" s="28"/>
      <c r="N20" s="28"/>
    </row>
    <row r="21" spans="2:14" s="7" customFormat="1" x14ac:dyDescent="0.3">
      <c r="B21" s="5" t="s">
        <v>9</v>
      </c>
      <c r="C21" s="5"/>
      <c r="D21" s="5"/>
      <c r="E21" s="6">
        <f>+'Cédula 2017'!E11</f>
        <v>24643.279999999999</v>
      </c>
      <c r="F21" s="6"/>
      <c r="G21" s="6"/>
      <c r="H21" s="6">
        <v>88000</v>
      </c>
      <c r="I21" s="6"/>
      <c r="M21" s="28"/>
      <c r="N21" s="28"/>
    </row>
    <row r="22" spans="2:14" s="7" customFormat="1" x14ac:dyDescent="0.3">
      <c r="B22" s="5" t="s">
        <v>10</v>
      </c>
      <c r="C22" s="5"/>
      <c r="D22" s="5"/>
      <c r="E22" s="6">
        <f>+'Cédula 2017'!E12</f>
        <v>13682645.779999999</v>
      </c>
      <c r="F22" s="6"/>
      <c r="G22" s="6"/>
      <c r="H22" s="6">
        <v>26017152.600000001</v>
      </c>
      <c r="I22" s="6"/>
    </row>
    <row r="23" spans="2:14" s="7" customFormat="1" x14ac:dyDescent="0.3">
      <c r="B23" s="5" t="s">
        <v>1219</v>
      </c>
      <c r="C23" s="5"/>
      <c r="D23" s="5"/>
      <c r="E23" s="6">
        <f>+'Cédula 2017'!E13</f>
        <v>0</v>
      </c>
      <c r="F23" s="6"/>
      <c r="G23" s="6"/>
      <c r="H23" s="6">
        <v>0</v>
      </c>
      <c r="I23" s="6"/>
    </row>
    <row r="24" spans="2:14" s="7" customFormat="1" ht="32.25" customHeight="1" x14ac:dyDescent="0.3">
      <c r="B24" s="181" t="s">
        <v>1344</v>
      </c>
      <c r="C24" s="181"/>
      <c r="D24" s="181"/>
      <c r="E24" s="6">
        <f>+'Cédula 2017'!E14</f>
        <v>0</v>
      </c>
      <c r="F24" s="6"/>
      <c r="G24" s="6"/>
      <c r="H24" s="6">
        <v>0</v>
      </c>
      <c r="I24" s="6"/>
    </row>
    <row r="25" spans="2:14" s="5" customFormat="1" x14ac:dyDescent="0.3">
      <c r="B25" s="5" t="s">
        <v>11</v>
      </c>
      <c r="E25" s="6">
        <f>+'Cédula 2017'!E15</f>
        <v>193567577.41</v>
      </c>
      <c r="F25" s="28"/>
      <c r="G25" s="28"/>
      <c r="H25" s="6">
        <v>139281499.25999999</v>
      </c>
    </row>
    <row r="26" spans="2:14" s="5" customFormat="1" ht="13.5" customHeight="1" x14ac:dyDescent="0.3">
      <c r="B26" s="5" t="s">
        <v>14</v>
      </c>
      <c r="E26" s="6">
        <f>+'Cédula 2017'!E20</f>
        <v>0</v>
      </c>
      <c r="F26" s="28"/>
      <c r="G26" s="28"/>
      <c r="H26" s="6">
        <v>0</v>
      </c>
    </row>
    <row r="27" spans="2:14" s="5" customFormat="1" x14ac:dyDescent="0.3">
      <c r="B27" s="5" t="s">
        <v>1221</v>
      </c>
      <c r="E27" s="6">
        <f>+'Cédula 2017'!E26</f>
        <v>6266092.6500000004</v>
      </c>
      <c r="F27" s="28"/>
      <c r="G27" s="28"/>
      <c r="H27" s="6">
        <v>22073537.969999999</v>
      </c>
    </row>
    <row r="28" spans="2:14" s="5" customFormat="1" x14ac:dyDescent="0.3">
      <c r="E28" s="6"/>
      <c r="F28" s="28"/>
      <c r="G28" s="28"/>
      <c r="H28" s="6"/>
    </row>
    <row r="29" spans="2:14" s="4" customFormat="1" x14ac:dyDescent="0.25">
      <c r="B29" s="2" t="s">
        <v>19</v>
      </c>
      <c r="C29" s="2"/>
      <c r="D29" s="2"/>
      <c r="E29" s="6"/>
      <c r="F29" s="10"/>
      <c r="G29" s="10"/>
      <c r="H29" s="6"/>
      <c r="I29" s="10"/>
    </row>
    <row r="30" spans="2:14" s="7" customFormat="1" x14ac:dyDescent="0.3">
      <c r="B30" s="5" t="s">
        <v>20</v>
      </c>
      <c r="C30" s="5"/>
      <c r="D30" s="5"/>
      <c r="E30" s="86">
        <f>+'Cédula 2017'!E32</f>
        <v>122380455.48999999</v>
      </c>
      <c r="F30" s="6"/>
      <c r="G30" s="6"/>
      <c r="H30" s="86">
        <v>124613107.09</v>
      </c>
      <c r="I30" s="6"/>
    </row>
    <row r="31" spans="2:14" s="7" customFormat="1" x14ac:dyDescent="0.3">
      <c r="B31" s="5" t="s">
        <v>21</v>
      </c>
      <c r="C31" s="5"/>
      <c r="D31" s="5"/>
      <c r="E31" s="86">
        <f>+'Cédula 2017'!E33</f>
        <v>-58891607.299999997</v>
      </c>
      <c r="F31" s="6"/>
      <c r="G31" s="6"/>
      <c r="H31" s="86">
        <v>82055239.600000009</v>
      </c>
      <c r="I31" s="6"/>
    </row>
    <row r="32" spans="2:14" s="7" customFormat="1" x14ac:dyDescent="0.3">
      <c r="B32" s="5" t="s">
        <v>22</v>
      </c>
      <c r="C32" s="5"/>
      <c r="D32" s="5"/>
      <c r="E32" s="86">
        <f>+'Cédula 2017'!E34</f>
        <v>132252286.62</v>
      </c>
      <c r="F32" s="6"/>
      <c r="G32" s="6"/>
      <c r="H32" s="86">
        <v>51047244.399999999</v>
      </c>
      <c r="I32" s="6"/>
    </row>
    <row r="33" spans="2:9" s="7" customFormat="1" ht="17.25" customHeight="1" x14ac:dyDescent="0.3">
      <c r="B33" s="5" t="s">
        <v>23</v>
      </c>
      <c r="C33" s="5"/>
      <c r="D33" s="5"/>
      <c r="E33" s="86">
        <f>+'Cédula 2017'!E35</f>
        <v>17472113</v>
      </c>
      <c r="F33" s="6"/>
      <c r="G33" s="6"/>
      <c r="H33" s="86">
        <v>16992756.09</v>
      </c>
      <c r="I33" s="6"/>
    </row>
    <row r="34" spans="2:9" s="7" customFormat="1" x14ac:dyDescent="0.3">
      <c r="B34" s="5" t="s">
        <v>15</v>
      </c>
      <c r="C34" s="5"/>
      <c r="D34" s="5"/>
      <c r="E34" s="86">
        <f>+'Cédula 2017'!E36</f>
        <v>0</v>
      </c>
      <c r="F34" s="6"/>
      <c r="G34" s="6"/>
      <c r="H34" s="86">
        <v>0</v>
      </c>
      <c r="I34" s="6"/>
    </row>
    <row r="35" spans="2:9" s="7" customFormat="1" x14ac:dyDescent="0.3">
      <c r="B35" s="5" t="s">
        <v>16</v>
      </c>
      <c r="C35" s="5"/>
      <c r="D35" s="5"/>
      <c r="E35" s="86">
        <f>+'Cédula 2017'!E37</f>
        <v>3177879.9</v>
      </c>
      <c r="F35" s="6"/>
      <c r="G35" s="6"/>
      <c r="H35" s="86">
        <v>0</v>
      </c>
      <c r="I35" s="6"/>
    </row>
    <row r="36" spans="2:9" s="7" customFormat="1" x14ac:dyDescent="0.3">
      <c r="B36" s="5" t="s">
        <v>17</v>
      </c>
      <c r="C36" s="5"/>
      <c r="D36" s="5"/>
      <c r="E36" s="86">
        <f>+'Cédula 2017'!E38</f>
        <v>12136613</v>
      </c>
      <c r="F36" s="6"/>
      <c r="G36" s="6"/>
      <c r="H36" s="86">
        <v>59000</v>
      </c>
      <c r="I36" s="6"/>
    </row>
    <row r="37" spans="2:9" s="7" customFormat="1" x14ac:dyDescent="0.3">
      <c r="B37" s="5" t="s">
        <v>18</v>
      </c>
      <c r="C37" s="5"/>
      <c r="D37" s="5"/>
      <c r="E37" s="86">
        <f>+'Cédula 2017'!E39</f>
        <v>8077303.8099999996</v>
      </c>
      <c r="F37" s="6"/>
      <c r="G37" s="6"/>
      <c r="H37" s="86">
        <v>8308516.9900000002</v>
      </c>
      <c r="I37" s="6"/>
    </row>
    <row r="38" spans="2:9" ht="26.25" customHeight="1" x14ac:dyDescent="0.3">
      <c r="B38" s="9" t="s">
        <v>24</v>
      </c>
      <c r="C38" s="9"/>
      <c r="D38" s="9"/>
      <c r="E38" s="86">
        <f>+'Cédula 2017'!E40</f>
        <v>0</v>
      </c>
      <c r="F38" s="6"/>
      <c r="G38" s="6"/>
      <c r="H38" s="6">
        <v>0</v>
      </c>
      <c r="I38" s="6"/>
    </row>
    <row r="39" spans="2:9" x14ac:dyDescent="0.3">
      <c r="B39" s="9" t="s">
        <v>25</v>
      </c>
      <c r="C39" s="9"/>
      <c r="D39" s="9"/>
      <c r="E39" s="86">
        <f>+'Cédula 2017'!E41</f>
        <v>0</v>
      </c>
      <c r="F39" s="6"/>
      <c r="G39" s="6"/>
      <c r="H39" s="6">
        <v>0</v>
      </c>
      <c r="I39" s="6"/>
    </row>
    <row r="40" spans="2:9" x14ac:dyDescent="0.3">
      <c r="B40" s="9" t="s">
        <v>26</v>
      </c>
      <c r="C40" s="9"/>
      <c r="D40" s="9"/>
      <c r="E40" s="86">
        <f>+'Cédula 2017'!E42</f>
        <v>0</v>
      </c>
      <c r="F40" s="6"/>
      <c r="G40" s="6"/>
      <c r="H40" s="6">
        <v>0</v>
      </c>
      <c r="I40" s="6"/>
    </row>
    <row r="41" spans="2:9" x14ac:dyDescent="0.3">
      <c r="B41" s="9" t="s">
        <v>27</v>
      </c>
      <c r="C41" s="9"/>
      <c r="D41" s="9"/>
      <c r="E41" s="86">
        <f>+'Cédula 2017'!E43</f>
        <v>0</v>
      </c>
      <c r="F41" s="6"/>
      <c r="G41" s="6"/>
      <c r="H41" s="6">
        <v>0</v>
      </c>
      <c r="I41" s="6"/>
    </row>
    <row r="42" spans="2:9" x14ac:dyDescent="0.3">
      <c r="B42" s="9" t="s">
        <v>1343</v>
      </c>
      <c r="C42" s="9"/>
      <c r="D42" s="9"/>
      <c r="E42" s="86">
        <f>+'Cédula 2017'!E44</f>
        <v>0</v>
      </c>
      <c r="F42" s="6"/>
      <c r="G42" s="6"/>
      <c r="H42" s="6">
        <v>0</v>
      </c>
      <c r="I42" s="6"/>
    </row>
    <row r="43" spans="2:9" x14ac:dyDescent="0.3">
      <c r="B43" s="9" t="s">
        <v>12</v>
      </c>
      <c r="C43" s="9"/>
      <c r="D43" s="9"/>
      <c r="E43" s="86">
        <f>+'Cédula 2017'!E45</f>
        <v>0</v>
      </c>
      <c r="F43" s="6"/>
      <c r="G43" s="6"/>
      <c r="H43" s="6">
        <v>0</v>
      </c>
      <c r="I43" s="6"/>
    </row>
    <row r="44" spans="2:9" x14ac:dyDescent="0.3">
      <c r="B44" s="9" t="s">
        <v>13</v>
      </c>
      <c r="C44" s="9"/>
      <c r="D44" s="9"/>
      <c r="E44" s="86">
        <f>+'Cédula 2017'!E46</f>
        <v>0</v>
      </c>
      <c r="F44" s="6"/>
      <c r="G44" s="6"/>
      <c r="H44" s="6">
        <v>0</v>
      </c>
      <c r="I44" s="6"/>
    </row>
    <row r="45" spans="2:9" x14ac:dyDescent="0.3">
      <c r="B45" s="9" t="s">
        <v>1222</v>
      </c>
      <c r="C45" s="9"/>
      <c r="D45" s="9"/>
      <c r="E45" s="86">
        <f>+'Cédula 2017'!E47</f>
        <v>0</v>
      </c>
      <c r="F45" s="6"/>
      <c r="G45" s="6"/>
      <c r="H45" s="6">
        <v>0</v>
      </c>
      <c r="I45" s="6"/>
    </row>
    <row r="46" spans="2:9" x14ac:dyDescent="0.3">
      <c r="B46" s="9"/>
      <c r="C46" s="9"/>
      <c r="D46" s="9"/>
      <c r="E46" s="6"/>
      <c r="F46" s="6"/>
      <c r="G46" s="6"/>
      <c r="H46" s="6"/>
      <c r="I46" s="6"/>
    </row>
    <row r="47" spans="2:9" s="13" customFormat="1" ht="13.5" x14ac:dyDescent="0.25">
      <c r="B47" s="11" t="s">
        <v>28</v>
      </c>
      <c r="C47" s="11"/>
      <c r="D47" s="11"/>
      <c r="E47" s="12">
        <f>(SUM(E17:E27)-SUM(E30:E45))</f>
        <v>225538958.73999998</v>
      </c>
      <c r="F47" s="12"/>
      <c r="G47" s="12"/>
      <c r="H47" s="12">
        <f>(SUM(H17:H27)-SUM(H30:H45))</f>
        <v>940918722.58999991</v>
      </c>
      <c r="I47" s="12"/>
    </row>
    <row r="48" spans="2:9" s="13" customFormat="1" ht="13.5" x14ac:dyDescent="0.25">
      <c r="B48" s="11"/>
      <c r="C48" s="11"/>
      <c r="D48" s="11"/>
      <c r="E48" s="12"/>
      <c r="F48" s="12"/>
      <c r="G48" s="12"/>
      <c r="H48" s="12"/>
      <c r="I48" s="12"/>
    </row>
    <row r="49" spans="2:10" s="13" customFormat="1" ht="13.5" x14ac:dyDescent="0.25">
      <c r="B49" s="11"/>
      <c r="C49" s="11"/>
      <c r="D49" s="11"/>
      <c r="E49" s="12"/>
      <c r="F49" s="12"/>
      <c r="G49" s="12"/>
      <c r="H49" s="12"/>
      <c r="I49" s="12"/>
    </row>
    <row r="50" spans="2:10" s="13" customFormat="1" ht="13.5" x14ac:dyDescent="0.25">
      <c r="B50" s="11"/>
      <c r="C50" s="11"/>
      <c r="D50" s="11"/>
      <c r="E50" s="12"/>
      <c r="F50" s="12"/>
      <c r="G50" s="12"/>
      <c r="H50" s="12"/>
      <c r="I50" s="12"/>
    </row>
    <row r="52" spans="2:10" x14ac:dyDescent="0.3">
      <c r="H52" s="182" t="s">
        <v>40</v>
      </c>
      <c r="I52" s="182"/>
      <c r="J52" s="182"/>
    </row>
    <row r="53" spans="2:10" x14ac:dyDescent="0.3">
      <c r="H53" s="95"/>
      <c r="I53" s="95"/>
      <c r="J53" s="95"/>
    </row>
    <row r="54" spans="2:10" x14ac:dyDescent="0.3">
      <c r="H54" s="95"/>
      <c r="I54" s="95"/>
      <c r="J54" s="95"/>
    </row>
    <row r="55" spans="2:10" x14ac:dyDescent="0.3">
      <c r="H55" s="95"/>
      <c r="I55" s="95"/>
      <c r="J55" s="95"/>
    </row>
    <row r="56" spans="2:10" x14ac:dyDescent="0.3">
      <c r="H56" s="95"/>
      <c r="I56" s="95"/>
      <c r="J56" s="95"/>
    </row>
    <row r="57" spans="2:10" x14ac:dyDescent="0.3">
      <c r="H57" s="95"/>
      <c r="I57" s="95"/>
      <c r="J57" s="95"/>
    </row>
    <row r="58" spans="2:10" x14ac:dyDescent="0.3">
      <c r="H58" s="95"/>
      <c r="I58" s="95"/>
      <c r="J58" s="95"/>
    </row>
    <row r="59" spans="2:10" x14ac:dyDescent="0.3">
      <c r="H59" s="95"/>
      <c r="I59" s="95"/>
      <c r="J59" s="95"/>
    </row>
    <row r="60" spans="2:10" x14ac:dyDescent="0.3">
      <c r="H60" s="95"/>
      <c r="I60" s="95"/>
      <c r="J60" s="95"/>
    </row>
    <row r="61" spans="2:10" x14ac:dyDescent="0.3">
      <c r="H61" s="95"/>
      <c r="I61" s="95"/>
      <c r="J61" s="95"/>
    </row>
    <row r="62" spans="2:10" x14ac:dyDescent="0.3">
      <c r="H62" s="95"/>
      <c r="I62" s="95"/>
      <c r="J62" s="95"/>
    </row>
    <row r="63" spans="2:10" x14ac:dyDescent="0.3">
      <c r="H63" s="95"/>
      <c r="I63" s="95"/>
      <c r="J63" s="95"/>
    </row>
    <row r="64" spans="2:10" x14ac:dyDescent="0.3">
      <c r="H64" s="95"/>
      <c r="I64" s="95"/>
      <c r="J64" s="95"/>
    </row>
    <row r="65" spans="2:10" x14ac:dyDescent="0.3">
      <c r="H65" s="95"/>
      <c r="I65" s="95"/>
      <c r="J65" s="95"/>
    </row>
    <row r="66" spans="2:10" x14ac:dyDescent="0.3">
      <c r="B66" s="2" t="s">
        <v>29</v>
      </c>
      <c r="C66" s="2"/>
      <c r="D66" s="2"/>
      <c r="E66" s="2"/>
      <c r="F66" s="2"/>
      <c r="G66" s="2"/>
      <c r="H66" s="2"/>
      <c r="I66" s="2"/>
    </row>
    <row r="67" spans="2:10" x14ac:dyDescent="0.3">
      <c r="B67" s="2" t="s">
        <v>5</v>
      </c>
      <c r="C67" s="2"/>
      <c r="D67" s="2"/>
      <c r="E67" s="8"/>
      <c r="F67" s="8"/>
      <c r="G67" s="8"/>
      <c r="I67" s="8"/>
    </row>
    <row r="68" spans="2:10" s="9" customFormat="1" x14ac:dyDescent="0.3">
      <c r="B68" s="9" t="s">
        <v>1223</v>
      </c>
      <c r="E68" s="87">
        <f>+'Cédula 2017'!E55</f>
        <v>0</v>
      </c>
      <c r="F68" s="6"/>
      <c r="G68" s="6"/>
      <c r="H68" s="87">
        <v>0</v>
      </c>
    </row>
    <row r="69" spans="2:10" s="9" customFormat="1" x14ac:dyDescent="0.3">
      <c r="B69" s="9" t="s">
        <v>1224</v>
      </c>
      <c r="E69" s="87">
        <f>+'Cédula 2017'!E56</f>
        <v>3165265.24</v>
      </c>
      <c r="H69" s="87">
        <v>0</v>
      </c>
    </row>
    <row r="70" spans="2:10" s="9" customFormat="1" x14ac:dyDescent="0.3">
      <c r="B70" s="9" t="s">
        <v>1225</v>
      </c>
      <c r="E70" s="87">
        <f>+'Cédula 2017'!E57</f>
        <v>6552090.6500000004</v>
      </c>
      <c r="H70" s="87">
        <v>15035255.739999887</v>
      </c>
    </row>
    <row r="71" spans="2:10" s="4" customFormat="1" x14ac:dyDescent="0.25">
      <c r="B71" s="2" t="s">
        <v>19</v>
      </c>
      <c r="C71" s="2"/>
      <c r="D71" s="2"/>
      <c r="E71" s="87"/>
      <c r="F71" s="10"/>
      <c r="G71" s="10"/>
      <c r="H71" s="87"/>
      <c r="I71" s="10"/>
    </row>
    <row r="72" spans="2:10" s="9" customFormat="1" x14ac:dyDescent="0.3">
      <c r="B72" s="9" t="s">
        <v>1223</v>
      </c>
      <c r="E72" s="87">
        <f>+'Cédula 2017'!E68</f>
        <v>61870884.5</v>
      </c>
      <c r="H72" s="87">
        <v>30383780.969999999</v>
      </c>
    </row>
    <row r="73" spans="2:10" s="9" customFormat="1" x14ac:dyDescent="0.3">
      <c r="B73" s="9" t="s">
        <v>1224</v>
      </c>
      <c r="E73" s="87">
        <f>+'Cédula 2017'!E69</f>
        <v>0</v>
      </c>
      <c r="H73" s="87">
        <v>13088000</v>
      </c>
    </row>
    <row r="74" spans="2:10" s="9" customFormat="1" x14ac:dyDescent="0.3">
      <c r="B74" s="9" t="s">
        <v>1226</v>
      </c>
      <c r="E74" s="87">
        <f>+'Cédula 2017'!E70</f>
        <v>129122061.43000008</v>
      </c>
      <c r="H74" s="87">
        <v>84129895.210000008</v>
      </c>
    </row>
    <row r="75" spans="2:10" s="13" customFormat="1" ht="13.5" x14ac:dyDescent="0.25">
      <c r="B75" s="11" t="s">
        <v>30</v>
      </c>
      <c r="C75" s="11"/>
      <c r="D75" s="11"/>
      <c r="E75" s="88">
        <f>(SUM(E68:E70)-SUM(E72:E74))</f>
        <v>-181275590.04000008</v>
      </c>
      <c r="F75" s="12"/>
      <c r="G75" s="12"/>
      <c r="H75" s="88">
        <v>-112566420.44000012</v>
      </c>
      <c r="I75" s="12"/>
    </row>
    <row r="76" spans="2:10" x14ac:dyDescent="0.3">
      <c r="B76" s="9"/>
      <c r="C76" s="9"/>
      <c r="D76" s="9"/>
      <c r="E76" s="6"/>
      <c r="F76" s="15"/>
      <c r="G76" s="15"/>
      <c r="H76" s="6"/>
      <c r="I76" s="15"/>
    </row>
    <row r="77" spans="2:10" ht="14.25" customHeight="1" x14ac:dyDescent="0.3">
      <c r="B77" s="2" t="s">
        <v>31</v>
      </c>
      <c r="C77" s="2"/>
      <c r="D77" s="2"/>
      <c r="E77" s="2"/>
      <c r="F77" s="2"/>
      <c r="G77" s="2"/>
      <c r="H77" s="2"/>
      <c r="I77" s="2"/>
    </row>
    <row r="78" spans="2:10" x14ac:dyDescent="0.3">
      <c r="B78" s="2" t="s">
        <v>5</v>
      </c>
      <c r="C78" s="2"/>
      <c r="D78" s="2"/>
      <c r="E78" s="8"/>
      <c r="F78" s="8"/>
      <c r="G78" s="8"/>
      <c r="H78" s="8"/>
      <c r="I78" s="8"/>
    </row>
    <row r="79" spans="2:10" x14ac:dyDescent="0.3">
      <c r="B79" s="9" t="s">
        <v>32</v>
      </c>
      <c r="C79" s="9"/>
      <c r="D79" s="9"/>
      <c r="E79" s="6"/>
      <c r="F79" s="6"/>
      <c r="G79" s="6"/>
      <c r="H79" s="6"/>
      <c r="I79" s="6"/>
    </row>
    <row r="80" spans="2:10" x14ac:dyDescent="0.3">
      <c r="B80" s="9" t="s">
        <v>33</v>
      </c>
      <c r="C80" s="9"/>
      <c r="D80" s="9"/>
      <c r="E80" s="87">
        <f>+'Cédula 2017'!E87</f>
        <v>0</v>
      </c>
      <c r="F80" s="6"/>
      <c r="G80" s="6"/>
      <c r="H80" s="87">
        <v>0</v>
      </c>
      <c r="I80" s="6"/>
    </row>
    <row r="81" spans="2:9" x14ac:dyDescent="0.3">
      <c r="B81" s="9" t="s">
        <v>34</v>
      </c>
      <c r="C81" s="9"/>
      <c r="D81" s="9"/>
      <c r="E81" s="87">
        <v>0</v>
      </c>
      <c r="F81" s="6"/>
      <c r="G81" s="6"/>
      <c r="H81" s="6">
        <v>0</v>
      </c>
      <c r="I81" s="6"/>
    </row>
    <row r="82" spans="2:9" x14ac:dyDescent="0.3">
      <c r="B82" s="9" t="s">
        <v>1227</v>
      </c>
      <c r="C82" s="9"/>
      <c r="D82" s="9"/>
      <c r="E82" s="87">
        <f>+'Cédula 2017'!E92</f>
        <v>55361790.159999982</v>
      </c>
      <c r="F82" s="6"/>
      <c r="G82" s="6"/>
      <c r="H82" s="6">
        <v>75294718.939999998</v>
      </c>
      <c r="I82" s="6"/>
    </row>
    <row r="83" spans="2:9" s="4" customFormat="1" ht="13.5" x14ac:dyDescent="0.25">
      <c r="B83" s="2" t="s">
        <v>19</v>
      </c>
      <c r="C83" s="2"/>
      <c r="D83" s="2"/>
      <c r="E83" s="16"/>
      <c r="F83" s="16"/>
      <c r="G83" s="16"/>
      <c r="H83" s="16"/>
      <c r="I83" s="16"/>
    </row>
    <row r="84" spans="2:9" x14ac:dyDescent="0.3">
      <c r="B84" s="9" t="s">
        <v>35</v>
      </c>
      <c r="C84" s="9"/>
      <c r="D84" s="9"/>
      <c r="E84" s="17"/>
      <c r="F84" s="17"/>
      <c r="G84" s="17"/>
      <c r="H84" s="17"/>
      <c r="I84" s="17"/>
    </row>
    <row r="85" spans="2:9" x14ac:dyDescent="0.3">
      <c r="B85" s="9" t="s">
        <v>33</v>
      </c>
      <c r="C85" s="9"/>
      <c r="D85" s="9"/>
      <c r="E85" s="87">
        <f>+'Cédula 2017'!E110</f>
        <v>0</v>
      </c>
      <c r="F85" s="17"/>
      <c r="G85" s="17"/>
      <c r="H85" s="87">
        <v>0</v>
      </c>
      <c r="I85" s="17"/>
    </row>
    <row r="86" spans="2:9" x14ac:dyDescent="0.3">
      <c r="B86" s="9" t="s">
        <v>34</v>
      </c>
      <c r="C86" s="9"/>
      <c r="D86" s="9"/>
      <c r="E86" s="17">
        <f>+'Cédula 2017'!E111</f>
        <v>0</v>
      </c>
      <c r="F86" s="17"/>
      <c r="G86" s="17"/>
      <c r="H86" s="17">
        <v>0</v>
      </c>
      <c r="I86" s="17"/>
    </row>
    <row r="87" spans="2:9" x14ac:dyDescent="0.3">
      <c r="B87" s="9" t="s">
        <v>1228</v>
      </c>
      <c r="C87" s="9"/>
      <c r="D87" s="9"/>
      <c r="E87" s="87">
        <f>+'Cédula 2017'!E113</f>
        <v>0</v>
      </c>
      <c r="F87" s="17"/>
      <c r="G87" s="17"/>
      <c r="H87" s="87">
        <v>72311156.299999982</v>
      </c>
      <c r="I87" s="17"/>
    </row>
    <row r="88" spans="2:9" s="14" customFormat="1" ht="13.5" customHeight="1" x14ac:dyDescent="0.25">
      <c r="B88" s="2" t="s">
        <v>36</v>
      </c>
      <c r="C88" s="2"/>
      <c r="D88" s="2"/>
      <c r="E88" s="88">
        <f>(SUM(E80:E83)-SUM(E85:E87))</f>
        <v>55361790.159999982</v>
      </c>
      <c r="F88" s="29"/>
      <c r="G88" s="29"/>
      <c r="H88" s="88">
        <v>2983562.6400000155</v>
      </c>
      <c r="I88" s="23"/>
    </row>
    <row r="89" spans="2:9" s="7" customFormat="1" x14ac:dyDescent="0.3">
      <c r="B89" s="5"/>
      <c r="C89" s="5"/>
      <c r="D89" s="5"/>
      <c r="E89" s="17"/>
      <c r="F89" s="17"/>
      <c r="G89" s="17"/>
      <c r="H89" s="88"/>
      <c r="I89" s="17"/>
    </row>
    <row r="90" spans="2:9" s="11" customFormat="1" ht="27" x14ac:dyDescent="0.25">
      <c r="B90" s="18" t="s">
        <v>37</v>
      </c>
      <c r="C90" s="18"/>
      <c r="D90" s="18"/>
      <c r="E90" s="88">
        <f>+E75+E88+E47</f>
        <v>99625158.85999988</v>
      </c>
      <c r="F90" s="19"/>
      <c r="G90" s="19"/>
      <c r="H90" s="88">
        <f>+H75+H88+H47</f>
        <v>831335864.78999984</v>
      </c>
      <c r="I90" s="19"/>
    </row>
    <row r="91" spans="2:9" s="11" customFormat="1" ht="13.5" x14ac:dyDescent="0.25">
      <c r="B91" s="18" t="s">
        <v>38</v>
      </c>
      <c r="C91" s="18"/>
      <c r="D91" s="18"/>
      <c r="E91" s="92">
        <f>+H92</f>
        <v>2328238573.0999999</v>
      </c>
      <c r="F91" s="19"/>
      <c r="G91" s="19"/>
      <c r="H91" s="92">
        <v>1496902708.3099999</v>
      </c>
      <c r="I91" s="19"/>
    </row>
    <row r="92" spans="2:9" s="11" customFormat="1" ht="13.5" x14ac:dyDescent="0.25">
      <c r="B92" s="18" t="s">
        <v>39</v>
      </c>
      <c r="C92" s="18"/>
      <c r="D92" s="18"/>
      <c r="E92" s="92">
        <f>+E90+E91</f>
        <v>2427863731.9599996</v>
      </c>
      <c r="F92" s="19"/>
      <c r="G92" s="19"/>
      <c r="H92" s="92">
        <f>+H90+H91</f>
        <v>2328238573.0999999</v>
      </c>
      <c r="I92" s="19"/>
    </row>
    <row r="93" spans="2:9" s="11" customFormat="1" ht="13.5" x14ac:dyDescent="0.25">
      <c r="B93" s="18"/>
      <c r="C93" s="18"/>
      <c r="D93" s="18"/>
      <c r="E93" s="30"/>
      <c r="F93" s="20"/>
      <c r="G93" s="20"/>
      <c r="H93" s="20"/>
      <c r="I93" s="20"/>
    </row>
    <row r="94" spans="2:9" s="11" customFormat="1" ht="13.5" x14ac:dyDescent="0.25">
      <c r="B94" s="18"/>
      <c r="C94" s="18"/>
      <c r="D94" s="18"/>
      <c r="E94" s="30"/>
      <c r="F94" s="20"/>
      <c r="G94" s="20"/>
      <c r="H94" s="20"/>
      <c r="I94" s="20"/>
    </row>
    <row r="95" spans="2:9" s="11" customFormat="1" ht="13.5" x14ac:dyDescent="0.25">
      <c r="B95" s="18"/>
      <c r="C95" s="18"/>
      <c r="D95" s="18"/>
      <c r="E95" s="30"/>
      <c r="F95" s="20"/>
      <c r="G95" s="20"/>
      <c r="H95" s="20"/>
      <c r="I95" s="20"/>
    </row>
    <row r="96" spans="2:9" s="11" customFormat="1" ht="13.5" x14ac:dyDescent="0.25">
      <c r="B96" s="18"/>
      <c r="C96" s="18"/>
      <c r="D96" s="18"/>
      <c r="E96" s="30"/>
      <c r="F96" s="20"/>
      <c r="G96" s="20"/>
      <c r="H96" s="20"/>
      <c r="I96" s="20"/>
    </row>
    <row r="97" spans="2:10" s="11" customFormat="1" ht="13.5" x14ac:dyDescent="0.25">
      <c r="B97" s="18"/>
      <c r="C97" s="18"/>
      <c r="D97" s="18"/>
      <c r="E97" s="30"/>
      <c r="F97" s="20"/>
      <c r="G97" s="20"/>
      <c r="H97" s="20"/>
      <c r="I97" s="20"/>
    </row>
    <row r="98" spans="2:10" s="11" customFormat="1" ht="13.5" x14ac:dyDescent="0.25">
      <c r="B98" s="18"/>
      <c r="C98" s="18"/>
      <c r="D98" s="18"/>
      <c r="E98" s="30"/>
      <c r="F98" s="20"/>
      <c r="G98" s="20"/>
      <c r="H98" s="20"/>
      <c r="I98" s="20"/>
    </row>
    <row r="99" spans="2:10" s="11" customFormat="1" ht="26.25" customHeight="1" x14ac:dyDescent="0.25">
      <c r="B99" s="77"/>
      <c r="C99" s="18"/>
      <c r="D99" s="143"/>
      <c r="E99" s="144"/>
      <c r="F99" s="78"/>
      <c r="G99" s="78"/>
      <c r="H99" s="143"/>
      <c r="I99" s="143"/>
      <c r="J99" s="27"/>
    </row>
    <row r="100" spans="2:10" s="26" customFormat="1" ht="12.75" customHeight="1" x14ac:dyDescent="0.25">
      <c r="B100" s="145"/>
      <c r="C100" s="177"/>
      <c r="D100" s="177"/>
      <c r="E100" s="177"/>
      <c r="F100" s="25"/>
      <c r="G100" s="21"/>
      <c r="H100" s="18"/>
      <c r="I100" s="146"/>
      <c r="J100" s="24"/>
    </row>
    <row r="101" spans="2:10" s="26" customFormat="1" ht="15" customHeight="1" x14ac:dyDescent="0.25">
      <c r="B101" s="145"/>
      <c r="C101" s="178"/>
      <c r="D101" s="178"/>
      <c r="E101" s="178"/>
      <c r="F101" s="24"/>
      <c r="G101" s="25"/>
      <c r="H101" s="84"/>
      <c r="I101" s="79"/>
      <c r="J101" s="79"/>
    </row>
    <row r="102" spans="2:10" s="11" customFormat="1" ht="13.5" x14ac:dyDescent="0.25">
      <c r="B102" s="18"/>
      <c r="C102" s="26"/>
      <c r="D102" s="18"/>
      <c r="E102" s="93"/>
      <c r="F102" s="21"/>
      <c r="G102" s="21"/>
      <c r="H102" s="21"/>
      <c r="I102" s="21"/>
    </row>
    <row r="103" spans="2:10" s="11" customFormat="1" ht="13.5" x14ac:dyDescent="0.25">
      <c r="B103" s="18"/>
      <c r="C103" s="18"/>
      <c r="D103" s="18"/>
      <c r="E103" s="93"/>
      <c r="F103" s="21"/>
      <c r="G103" s="21"/>
      <c r="H103" s="21"/>
      <c r="I103" s="21"/>
    </row>
    <row r="104" spans="2:10" s="11" customFormat="1" ht="13.5" x14ac:dyDescent="0.25">
      <c r="B104" s="18"/>
      <c r="C104" s="18"/>
      <c r="D104" s="18"/>
      <c r="E104" s="94"/>
      <c r="F104" s="22"/>
      <c r="G104" s="22"/>
      <c r="H104" s="22"/>
      <c r="I104" s="22"/>
    </row>
    <row r="106" spans="2:10" x14ac:dyDescent="0.3">
      <c r="B106" s="183" t="s">
        <v>1547</v>
      </c>
      <c r="C106" s="183"/>
      <c r="D106" s="183"/>
      <c r="E106" s="183"/>
      <c r="F106" s="183"/>
      <c r="G106" s="183"/>
      <c r="H106" s="183"/>
      <c r="I106" s="183"/>
      <c r="J106" s="183"/>
    </row>
    <row r="107" spans="2:10" s="11" customFormat="1" x14ac:dyDescent="0.3">
      <c r="B107" s="82"/>
      <c r="C107" s="18"/>
      <c r="D107" s="18"/>
      <c r="E107" s="94"/>
      <c r="F107" s="22"/>
      <c r="G107" s="22"/>
      <c r="H107" s="182" t="s">
        <v>41</v>
      </c>
      <c r="I107" s="182"/>
      <c r="J107" s="182"/>
    </row>
    <row r="108" spans="2:10" s="11" customFormat="1" ht="24.75" customHeight="1" x14ac:dyDescent="0.25">
      <c r="B108" s="60" t="s">
        <v>1450</v>
      </c>
      <c r="C108" s="176" t="s">
        <v>115</v>
      </c>
      <c r="D108" s="176"/>
      <c r="E108" s="62">
        <f>+'Balanza Nivel 6 SIM'!F4</f>
        <v>99625158.860000134</v>
      </c>
      <c r="F108" s="20"/>
      <c r="G108" s="20"/>
      <c r="H108" s="20"/>
      <c r="I108" s="20"/>
    </row>
    <row r="109" spans="2:10" s="11" customFormat="1" ht="13.5" x14ac:dyDescent="0.25">
      <c r="B109" s="18"/>
      <c r="C109" s="18"/>
      <c r="D109" s="60" t="s">
        <v>1303</v>
      </c>
      <c r="E109" s="62">
        <f>+E90-E108</f>
        <v>-2.5331974029541016E-7</v>
      </c>
      <c r="F109" s="20"/>
      <c r="G109" s="20"/>
      <c r="H109" s="20"/>
      <c r="I109" s="20"/>
    </row>
    <row r="110" spans="2:10" s="11" customFormat="1" ht="13.5" x14ac:dyDescent="0.25">
      <c r="B110" s="18"/>
      <c r="C110" s="18"/>
      <c r="D110" s="18"/>
      <c r="E110" s="30"/>
      <c r="F110" s="20"/>
      <c r="G110" s="20"/>
      <c r="H110" s="20"/>
      <c r="I110" s="20"/>
    </row>
    <row r="111" spans="2:10" x14ac:dyDescent="0.3">
      <c r="B111" s="83"/>
    </row>
    <row r="112" spans="2:10" x14ac:dyDescent="0.3">
      <c r="C112" s="176" t="s">
        <v>115</v>
      </c>
      <c r="D112" s="176"/>
      <c r="E112" s="28">
        <f>VLOOKUP(C112,'Balanza Nivel 6 SIM'!A4:C4,3,0)</f>
        <v>2328238573.0999999</v>
      </c>
    </row>
    <row r="113" spans="5:5" x14ac:dyDescent="0.3">
      <c r="E113" s="150">
        <f>+E91-E112</f>
        <v>0</v>
      </c>
    </row>
    <row r="114" spans="5:5" x14ac:dyDescent="0.3">
      <c r="E114" s="148">
        <f>VLOOKUP(C112,'Balanza Nivel 6 SIM'!A4:G4,7,0)</f>
        <v>2427863731.96</v>
      </c>
    </row>
    <row r="115" spans="5:5" x14ac:dyDescent="0.3">
      <c r="E115" s="149">
        <f>+E92-E114</f>
        <v>0</v>
      </c>
    </row>
  </sheetData>
  <mergeCells count="12">
    <mergeCell ref="C112:D112"/>
    <mergeCell ref="C108:D108"/>
    <mergeCell ref="C100:E100"/>
    <mergeCell ref="C101:E101"/>
    <mergeCell ref="B2:J2"/>
    <mergeCell ref="B3:J3"/>
    <mergeCell ref="B4:J4"/>
    <mergeCell ref="B5:I5"/>
    <mergeCell ref="B24:D24"/>
    <mergeCell ref="H52:J52"/>
    <mergeCell ref="H107:J107"/>
    <mergeCell ref="B106:J106"/>
  </mergeCells>
  <printOptions horizontalCentered="1" verticalCentered="1"/>
  <pageMargins left="0.19685039370078741" right="0.19685039370078741" top="0.98425196850393704" bottom="0.98425196850393704" header="0" footer="0"/>
  <pageSetup scale="70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14"/>
  <sheetViews>
    <sheetView zoomScale="75" zoomScaleNormal="75" workbookViewId="0">
      <pane ySplit="1" topLeftCell="A2" activePane="bottomLeft" state="frozen"/>
      <selection pane="bottomLeft" activeCell="A4" sqref="A4:XFD4"/>
    </sheetView>
  </sheetViews>
  <sheetFormatPr baseColWidth="10" defaultRowHeight="15" x14ac:dyDescent="0.25"/>
  <cols>
    <col min="1" max="1" width="17.42578125" customWidth="1"/>
    <col min="2" max="2" width="59.28515625" customWidth="1"/>
    <col min="3" max="3" width="21.5703125" bestFit="1" customWidth="1"/>
    <col min="4" max="5" width="19.7109375" bestFit="1" customWidth="1"/>
    <col min="6" max="6" width="18.85546875" bestFit="1" customWidth="1"/>
    <col min="7" max="7" width="20.140625" style="69" bestFit="1" customWidth="1"/>
    <col min="8" max="8" width="20.5703125" bestFit="1" customWidth="1"/>
    <col min="9" max="9" width="19.85546875" style="53" bestFit="1" customWidth="1"/>
  </cols>
  <sheetData>
    <row r="1" spans="1:14" s="45" customFormat="1" x14ac:dyDescent="0.25">
      <c r="A1" s="45" t="s">
        <v>1299</v>
      </c>
      <c r="B1" s="45" t="s">
        <v>1247</v>
      </c>
      <c r="C1" s="45" t="s">
        <v>1348</v>
      </c>
      <c r="D1" s="45" t="s">
        <v>1300</v>
      </c>
      <c r="E1" s="45" t="s">
        <v>1301</v>
      </c>
      <c r="F1" s="75" t="s">
        <v>1248</v>
      </c>
      <c r="G1" s="45" t="s">
        <v>118</v>
      </c>
      <c r="H1" s="75" t="s">
        <v>1302</v>
      </c>
      <c r="I1" s="136" t="s">
        <v>1303</v>
      </c>
    </row>
    <row r="2" spans="1:14" x14ac:dyDescent="0.25">
      <c r="A2" s="66" t="s">
        <v>119</v>
      </c>
      <c r="B2" s="66" t="s">
        <v>120</v>
      </c>
      <c r="C2" s="135">
        <v>16540995638.51</v>
      </c>
      <c r="D2" s="135">
        <v>4305438867.0799999</v>
      </c>
      <c r="E2" s="135">
        <v>4095523475.8099999</v>
      </c>
      <c r="F2" s="80">
        <f>+D2-E2</f>
        <v>209915391.26999998</v>
      </c>
      <c r="G2" s="135">
        <v>16750911029.780001</v>
      </c>
      <c r="H2" s="80">
        <f>+C2+F2</f>
        <v>16750911029.780001</v>
      </c>
      <c r="I2" s="137">
        <f>+G2-H2</f>
        <v>0</v>
      </c>
      <c r="J2" s="69" t="str">
        <f>MID(A2,1,5)</f>
        <v>1.0.0</v>
      </c>
    </row>
    <row r="3" spans="1:14" s="41" customFormat="1" x14ac:dyDescent="0.25">
      <c r="A3" s="66" t="s">
        <v>121</v>
      </c>
      <c r="B3" s="66" t="s">
        <v>122</v>
      </c>
      <c r="C3" s="135">
        <v>2715250185.0100002</v>
      </c>
      <c r="D3" s="135">
        <v>4141462366.6999998</v>
      </c>
      <c r="E3" s="135">
        <v>3983821711.5100002</v>
      </c>
      <c r="F3" s="80">
        <f t="shared" ref="F3:F66" si="0">+D3-E3</f>
        <v>157640655.18999958</v>
      </c>
      <c r="G3" s="135">
        <v>2872890840.1999998</v>
      </c>
      <c r="H3" s="80">
        <f t="shared" ref="H3:H66" si="1">+C3+F3</f>
        <v>2872890840.1999998</v>
      </c>
      <c r="I3" s="137">
        <f t="shared" ref="I3:I66" si="2">+G3-H3</f>
        <v>0</v>
      </c>
      <c r="J3" s="69" t="str">
        <f t="shared" ref="J3:J66" si="3">MID(A3,1,5)</f>
        <v>1.1.0</v>
      </c>
    </row>
    <row r="4" spans="1:14" s="170" customFormat="1" x14ac:dyDescent="0.25">
      <c r="A4" s="174" t="s">
        <v>115</v>
      </c>
      <c r="B4" s="174" t="s">
        <v>116</v>
      </c>
      <c r="C4" s="175">
        <v>2328238573.0999999</v>
      </c>
      <c r="D4" s="175">
        <v>3345974455.5100002</v>
      </c>
      <c r="E4" s="171">
        <v>3246349296.6500001</v>
      </c>
      <c r="F4" s="169">
        <f t="shared" si="0"/>
        <v>99625158.860000134</v>
      </c>
      <c r="G4" s="171">
        <v>2427863731.96</v>
      </c>
      <c r="H4" s="169">
        <f t="shared" si="1"/>
        <v>2427863731.96</v>
      </c>
      <c r="I4" s="172">
        <f t="shared" si="2"/>
        <v>0</v>
      </c>
      <c r="J4" s="173" t="str">
        <f t="shared" si="3"/>
        <v>1.1.1</v>
      </c>
    </row>
    <row r="5" spans="1:14" x14ac:dyDescent="0.25">
      <c r="A5" s="66" t="s">
        <v>123</v>
      </c>
      <c r="B5" s="66" t="s">
        <v>124</v>
      </c>
      <c r="C5" s="135">
        <v>967000</v>
      </c>
      <c r="D5" s="135">
        <v>501609821.69999999</v>
      </c>
      <c r="E5" s="135">
        <v>501875321.69999999</v>
      </c>
      <c r="F5" s="80">
        <f t="shared" si="0"/>
        <v>-265500</v>
      </c>
      <c r="G5" s="135">
        <v>701500</v>
      </c>
      <c r="H5" s="80">
        <f t="shared" si="1"/>
        <v>701500</v>
      </c>
      <c r="I5" s="137">
        <f t="shared" si="2"/>
        <v>0</v>
      </c>
      <c r="J5" s="69" t="str">
        <f t="shared" si="3"/>
        <v>1.1.1</v>
      </c>
    </row>
    <row r="6" spans="1:14" x14ac:dyDescent="0.25">
      <c r="A6" s="66" t="s">
        <v>125</v>
      </c>
      <c r="B6" s="66" t="s">
        <v>126</v>
      </c>
      <c r="C6" s="135">
        <v>0</v>
      </c>
      <c r="D6" s="135">
        <v>501267321.69999999</v>
      </c>
      <c r="E6" s="135">
        <v>501267321.69999999</v>
      </c>
      <c r="F6" s="80">
        <f t="shared" si="0"/>
        <v>0</v>
      </c>
      <c r="G6" s="135">
        <v>0</v>
      </c>
      <c r="H6" s="80">
        <f t="shared" si="1"/>
        <v>0</v>
      </c>
      <c r="I6" s="137">
        <f t="shared" si="2"/>
        <v>0</v>
      </c>
      <c r="J6" s="69" t="str">
        <f t="shared" si="3"/>
        <v>1.1.1</v>
      </c>
    </row>
    <row r="7" spans="1:14" x14ac:dyDescent="0.25">
      <c r="A7" s="66" t="s">
        <v>127</v>
      </c>
      <c r="B7" s="66" t="s">
        <v>128</v>
      </c>
      <c r="C7" s="135">
        <v>0</v>
      </c>
      <c r="D7" s="135">
        <v>102648031.95</v>
      </c>
      <c r="E7" s="135">
        <v>102648031.95</v>
      </c>
      <c r="F7" s="80">
        <f t="shared" si="0"/>
        <v>0</v>
      </c>
      <c r="G7" s="135">
        <v>0</v>
      </c>
      <c r="H7" s="80">
        <f t="shared" si="1"/>
        <v>0</v>
      </c>
      <c r="I7" s="137">
        <f t="shared" si="2"/>
        <v>0</v>
      </c>
      <c r="J7" s="69" t="str">
        <f t="shared" si="3"/>
        <v>1.1.1</v>
      </c>
    </row>
    <row r="8" spans="1:14" x14ac:dyDescent="0.25">
      <c r="A8" s="66" t="s">
        <v>129</v>
      </c>
      <c r="B8" s="66" t="s">
        <v>130</v>
      </c>
      <c r="C8" s="135">
        <v>0</v>
      </c>
      <c r="D8" s="135">
        <v>42200784.969999999</v>
      </c>
      <c r="E8" s="135">
        <v>42200784.969999999</v>
      </c>
      <c r="F8" s="80">
        <f t="shared" si="0"/>
        <v>0</v>
      </c>
      <c r="G8" s="135">
        <v>0</v>
      </c>
      <c r="H8" s="80">
        <f t="shared" si="1"/>
        <v>0</v>
      </c>
      <c r="I8" s="137">
        <f t="shared" si="2"/>
        <v>0</v>
      </c>
      <c r="J8" s="69" t="str">
        <f t="shared" si="3"/>
        <v>1.1.1</v>
      </c>
    </row>
    <row r="9" spans="1:14" x14ac:dyDescent="0.25">
      <c r="A9" s="66" t="s">
        <v>131</v>
      </c>
      <c r="B9" s="66" t="s">
        <v>132</v>
      </c>
      <c r="C9" s="135">
        <v>0</v>
      </c>
      <c r="D9" s="135">
        <v>229663510.99000001</v>
      </c>
      <c r="E9" s="135">
        <v>229663510.99000001</v>
      </c>
      <c r="F9" s="80">
        <f t="shared" si="0"/>
        <v>0</v>
      </c>
      <c r="G9" s="135">
        <v>0</v>
      </c>
      <c r="H9" s="80">
        <f t="shared" si="1"/>
        <v>0</v>
      </c>
      <c r="I9" s="137">
        <f t="shared" si="2"/>
        <v>0</v>
      </c>
      <c r="J9" s="69" t="str">
        <f t="shared" si="3"/>
        <v>1.1.1</v>
      </c>
    </row>
    <row r="10" spans="1:14" x14ac:dyDescent="0.25">
      <c r="A10" s="66" t="s">
        <v>133</v>
      </c>
      <c r="B10" s="66" t="s">
        <v>134</v>
      </c>
      <c r="C10" s="135">
        <v>0</v>
      </c>
      <c r="D10" s="135">
        <v>35283593.159999996</v>
      </c>
      <c r="E10" s="135">
        <v>35283593.159999996</v>
      </c>
      <c r="F10" s="80">
        <f t="shared" si="0"/>
        <v>0</v>
      </c>
      <c r="G10" s="135">
        <v>0</v>
      </c>
      <c r="H10" s="80">
        <f t="shared" si="1"/>
        <v>0</v>
      </c>
      <c r="I10" s="137">
        <f t="shared" si="2"/>
        <v>0</v>
      </c>
      <c r="J10" s="69" t="str">
        <f t="shared" si="3"/>
        <v>1.1.1</v>
      </c>
    </row>
    <row r="11" spans="1:14" x14ac:dyDescent="0.25">
      <c r="A11" s="66" t="s">
        <v>135</v>
      </c>
      <c r="B11" s="66" t="s">
        <v>136</v>
      </c>
      <c r="C11" s="135">
        <v>0</v>
      </c>
      <c r="D11" s="135">
        <v>4552496.0999999996</v>
      </c>
      <c r="E11" s="135">
        <v>4552496.0999999996</v>
      </c>
      <c r="F11" s="80">
        <f t="shared" si="0"/>
        <v>0</v>
      </c>
      <c r="G11" s="135">
        <v>0</v>
      </c>
      <c r="H11" s="80">
        <f t="shared" si="1"/>
        <v>0</v>
      </c>
      <c r="I11" s="137">
        <f t="shared" si="2"/>
        <v>0</v>
      </c>
      <c r="J11" s="69" t="str">
        <f t="shared" si="3"/>
        <v>1.1.1</v>
      </c>
      <c r="L11" s="53"/>
      <c r="M11" s="53"/>
      <c r="N11" s="53"/>
    </row>
    <row r="12" spans="1:14" x14ac:dyDescent="0.25">
      <c r="A12" s="66" t="s">
        <v>137</v>
      </c>
      <c r="B12" s="66" t="s">
        <v>138</v>
      </c>
      <c r="C12" s="135">
        <v>0</v>
      </c>
      <c r="D12" s="135">
        <v>86918904.530000001</v>
      </c>
      <c r="E12" s="135">
        <v>86918904.530000001</v>
      </c>
      <c r="F12" s="80">
        <f t="shared" si="0"/>
        <v>0</v>
      </c>
      <c r="G12" s="135">
        <v>0</v>
      </c>
      <c r="H12" s="80">
        <f t="shared" si="1"/>
        <v>0</v>
      </c>
      <c r="I12" s="137">
        <f t="shared" si="2"/>
        <v>0</v>
      </c>
      <c r="J12" s="69" t="str">
        <f t="shared" si="3"/>
        <v>1.1.1</v>
      </c>
      <c r="L12" s="53"/>
      <c r="M12" s="53"/>
      <c r="N12" s="53"/>
    </row>
    <row r="13" spans="1:14" x14ac:dyDescent="0.25">
      <c r="A13" s="66" t="s">
        <v>139</v>
      </c>
      <c r="B13" s="66" t="s">
        <v>140</v>
      </c>
      <c r="C13" s="135">
        <v>967000</v>
      </c>
      <c r="D13" s="135">
        <v>342500</v>
      </c>
      <c r="E13" s="135">
        <v>608000</v>
      </c>
      <c r="F13" s="80">
        <f t="shared" si="0"/>
        <v>-265500</v>
      </c>
      <c r="G13" s="135">
        <v>701500</v>
      </c>
      <c r="H13" s="80">
        <f t="shared" si="1"/>
        <v>701500</v>
      </c>
      <c r="I13" s="137">
        <f t="shared" si="2"/>
        <v>0</v>
      </c>
      <c r="J13" s="69" t="str">
        <f t="shared" si="3"/>
        <v>1.1.1</v>
      </c>
      <c r="L13" s="53"/>
      <c r="M13" s="53"/>
      <c r="N13" s="53"/>
    </row>
    <row r="14" spans="1:14" x14ac:dyDescent="0.25">
      <c r="A14" s="66" t="s">
        <v>141</v>
      </c>
      <c r="B14" s="66" t="s">
        <v>142</v>
      </c>
      <c r="C14" s="135">
        <v>1426515063.1199999</v>
      </c>
      <c r="D14" s="135">
        <v>2344358380.8800001</v>
      </c>
      <c r="E14" s="135">
        <v>2744456722.04</v>
      </c>
      <c r="F14" s="80">
        <f t="shared" si="0"/>
        <v>-400098341.15999985</v>
      </c>
      <c r="G14" s="135">
        <v>1026416721.96</v>
      </c>
      <c r="H14" s="80">
        <f t="shared" si="1"/>
        <v>1026416721.96</v>
      </c>
      <c r="I14" s="137">
        <f t="shared" si="2"/>
        <v>0</v>
      </c>
      <c r="J14" s="69" t="str">
        <f t="shared" si="3"/>
        <v>1.1.1</v>
      </c>
      <c r="L14" s="53"/>
      <c r="M14" s="53"/>
      <c r="N14" s="53"/>
    </row>
    <row r="15" spans="1:14" s="66" customFormat="1" x14ac:dyDescent="0.25">
      <c r="A15" s="66" t="s">
        <v>143</v>
      </c>
      <c r="B15" s="66" t="s">
        <v>144</v>
      </c>
      <c r="C15" s="135">
        <v>1426515063.1199999</v>
      </c>
      <c r="D15" s="135">
        <v>2344358380.8800001</v>
      </c>
      <c r="E15" s="135">
        <v>2744456722.04</v>
      </c>
      <c r="F15" s="80">
        <f t="shared" si="0"/>
        <v>-400098341.15999985</v>
      </c>
      <c r="G15" s="135">
        <v>1026416721.96</v>
      </c>
      <c r="H15" s="80">
        <f t="shared" si="1"/>
        <v>1026416721.96</v>
      </c>
      <c r="I15" s="137">
        <f t="shared" si="2"/>
        <v>0</v>
      </c>
      <c r="J15" s="147" t="str">
        <f t="shared" si="3"/>
        <v>1.1.1</v>
      </c>
      <c r="L15" s="135"/>
      <c r="M15" s="135"/>
      <c r="N15" s="135"/>
    </row>
    <row r="16" spans="1:14" x14ac:dyDescent="0.25">
      <c r="A16" s="66" t="s">
        <v>145</v>
      </c>
      <c r="B16" s="66" t="s">
        <v>146</v>
      </c>
      <c r="C16" s="135">
        <v>73983.83</v>
      </c>
      <c r="D16" s="135">
        <v>217.67</v>
      </c>
      <c r="E16" s="135">
        <v>0</v>
      </c>
      <c r="F16" s="80">
        <f t="shared" si="0"/>
        <v>217.67</v>
      </c>
      <c r="G16" s="135">
        <v>74201.5</v>
      </c>
      <c r="H16" s="80">
        <f t="shared" si="1"/>
        <v>74201.5</v>
      </c>
      <c r="I16" s="137">
        <f t="shared" si="2"/>
        <v>0</v>
      </c>
      <c r="J16" s="69" t="str">
        <f t="shared" si="3"/>
        <v>1.1.1</v>
      </c>
      <c r="L16" s="53"/>
      <c r="M16" s="53"/>
      <c r="N16" s="53"/>
    </row>
    <row r="17" spans="1:14" x14ac:dyDescent="0.25">
      <c r="A17" s="66" t="s">
        <v>1451</v>
      </c>
      <c r="B17" s="66" t="s">
        <v>1452</v>
      </c>
      <c r="C17" s="135">
        <v>24555</v>
      </c>
      <c r="D17" s="135">
        <v>10</v>
      </c>
      <c r="E17" s="135">
        <v>24565</v>
      </c>
      <c r="F17" s="80">
        <f t="shared" si="0"/>
        <v>-24555</v>
      </c>
      <c r="G17" s="135">
        <v>0</v>
      </c>
      <c r="H17" s="80">
        <f t="shared" si="1"/>
        <v>0</v>
      </c>
      <c r="I17" s="137">
        <f t="shared" si="2"/>
        <v>0</v>
      </c>
      <c r="J17" s="69" t="str">
        <f t="shared" si="3"/>
        <v>1.1.1</v>
      </c>
      <c r="L17" s="53"/>
      <c r="M17" s="53"/>
      <c r="N17" s="53"/>
    </row>
    <row r="18" spans="1:14" x14ac:dyDescent="0.25">
      <c r="A18" s="66" t="s">
        <v>1453</v>
      </c>
      <c r="B18" s="66" t="s">
        <v>1454</v>
      </c>
      <c r="C18" s="135">
        <v>512661.17</v>
      </c>
      <c r="D18" s="135">
        <v>0</v>
      </c>
      <c r="E18" s="135">
        <v>23751.24</v>
      </c>
      <c r="F18" s="80">
        <f t="shared" si="0"/>
        <v>-23751.24</v>
      </c>
      <c r="G18" s="135">
        <v>488909.93</v>
      </c>
      <c r="H18" s="80">
        <f t="shared" si="1"/>
        <v>488909.93</v>
      </c>
      <c r="I18" s="137">
        <f t="shared" si="2"/>
        <v>0</v>
      </c>
      <c r="J18" s="69" t="str">
        <f t="shared" si="3"/>
        <v>1.1.1</v>
      </c>
      <c r="L18" s="56"/>
      <c r="M18" s="53"/>
      <c r="N18" s="53"/>
    </row>
    <row r="19" spans="1:14" x14ac:dyDescent="0.25">
      <c r="A19" s="66" t="s">
        <v>1638</v>
      </c>
      <c r="B19" s="66" t="s">
        <v>2190</v>
      </c>
      <c r="C19" s="135">
        <v>30866616.890000001</v>
      </c>
      <c r="D19" s="135">
        <v>196835901.83000001</v>
      </c>
      <c r="E19" s="135">
        <v>145959574.97999999</v>
      </c>
      <c r="F19" s="80">
        <f t="shared" si="0"/>
        <v>50876326.850000024</v>
      </c>
      <c r="G19" s="135">
        <v>81742943.739999995</v>
      </c>
      <c r="H19" s="80">
        <f t="shared" si="1"/>
        <v>81742943.740000024</v>
      </c>
      <c r="I19" s="137">
        <f t="shared" si="2"/>
        <v>0</v>
      </c>
      <c r="J19" s="69" t="str">
        <f t="shared" si="3"/>
        <v>1.1.1</v>
      </c>
      <c r="M19" s="53"/>
      <c r="N19" s="53"/>
    </row>
    <row r="20" spans="1:14" x14ac:dyDescent="0.25">
      <c r="A20" s="66" t="s">
        <v>147</v>
      </c>
      <c r="B20" s="66" t="s">
        <v>1797</v>
      </c>
      <c r="C20" s="135">
        <v>92130601.359999999</v>
      </c>
      <c r="D20" s="135">
        <v>300085079.04000002</v>
      </c>
      <c r="E20" s="135">
        <v>392215680.39999998</v>
      </c>
      <c r="F20" s="80">
        <f t="shared" si="0"/>
        <v>-92130601.359999955</v>
      </c>
      <c r="G20" s="135">
        <v>0</v>
      </c>
      <c r="H20" s="80">
        <f t="shared" si="1"/>
        <v>0</v>
      </c>
      <c r="I20" s="137">
        <f t="shared" si="2"/>
        <v>0</v>
      </c>
      <c r="J20" s="69" t="str">
        <f t="shared" si="3"/>
        <v>1.1.1</v>
      </c>
      <c r="L20" s="56"/>
      <c r="M20" s="53"/>
      <c r="N20" s="53"/>
    </row>
    <row r="21" spans="1:14" x14ac:dyDescent="0.25">
      <c r="A21" s="66" t="s">
        <v>148</v>
      </c>
      <c r="B21" s="66" t="s">
        <v>149</v>
      </c>
      <c r="C21" s="135">
        <v>21467897.559999999</v>
      </c>
      <c r="D21" s="135">
        <v>124376875.93000001</v>
      </c>
      <c r="E21" s="135">
        <v>113868258.39</v>
      </c>
      <c r="F21" s="80">
        <f t="shared" si="0"/>
        <v>10508617.540000007</v>
      </c>
      <c r="G21" s="135">
        <v>31976515.100000001</v>
      </c>
      <c r="H21" s="80">
        <f t="shared" si="1"/>
        <v>31976515.100000005</v>
      </c>
      <c r="I21" s="137">
        <f t="shared" si="2"/>
        <v>0</v>
      </c>
      <c r="J21" s="69" t="str">
        <f t="shared" si="3"/>
        <v>1.1.1</v>
      </c>
      <c r="L21" s="53"/>
      <c r="M21" s="53"/>
      <c r="N21" s="53"/>
    </row>
    <row r="22" spans="1:14" x14ac:dyDescent="0.25">
      <c r="A22" s="66" t="s">
        <v>150</v>
      </c>
      <c r="B22" s="66" t="s">
        <v>151</v>
      </c>
      <c r="C22" s="135">
        <v>2477860.42</v>
      </c>
      <c r="D22" s="135">
        <v>23999369.02</v>
      </c>
      <c r="E22" s="135">
        <v>24800165.02</v>
      </c>
      <c r="F22" s="80">
        <f t="shared" si="0"/>
        <v>-800796</v>
      </c>
      <c r="G22" s="135">
        <v>1677064.42</v>
      </c>
      <c r="H22" s="80">
        <f t="shared" si="1"/>
        <v>1677064.42</v>
      </c>
      <c r="I22" s="137">
        <f t="shared" si="2"/>
        <v>0</v>
      </c>
      <c r="J22" s="69" t="str">
        <f t="shared" si="3"/>
        <v>1.1.1</v>
      </c>
      <c r="L22" s="53"/>
      <c r="M22" s="53"/>
      <c r="N22" s="53"/>
    </row>
    <row r="23" spans="1:14" x14ac:dyDescent="0.25">
      <c r="A23" s="66" t="s">
        <v>152</v>
      </c>
      <c r="B23" s="66" t="s">
        <v>153</v>
      </c>
      <c r="C23" s="135">
        <v>16546374.939999999</v>
      </c>
      <c r="D23" s="135">
        <v>21754742.25</v>
      </c>
      <c r="E23" s="135">
        <v>29309307.140000001</v>
      </c>
      <c r="F23" s="80">
        <f t="shared" si="0"/>
        <v>-7554564.8900000006</v>
      </c>
      <c r="G23" s="135">
        <v>8991810.0500000007</v>
      </c>
      <c r="H23" s="80">
        <f t="shared" si="1"/>
        <v>8991810.0499999989</v>
      </c>
      <c r="I23" s="137">
        <f t="shared" si="2"/>
        <v>0</v>
      </c>
      <c r="J23" s="69" t="str">
        <f t="shared" si="3"/>
        <v>1.1.1</v>
      </c>
      <c r="L23" s="53"/>
      <c r="M23" s="53"/>
      <c r="N23" s="53"/>
    </row>
    <row r="24" spans="1:14" x14ac:dyDescent="0.25">
      <c r="A24" s="66" t="s">
        <v>154</v>
      </c>
      <c r="B24" s="66" t="s">
        <v>155</v>
      </c>
      <c r="C24" s="135">
        <v>240018.84</v>
      </c>
      <c r="D24" s="135">
        <v>875191</v>
      </c>
      <c r="E24" s="135">
        <v>519636.96</v>
      </c>
      <c r="F24" s="80">
        <f t="shared" si="0"/>
        <v>355554.04</v>
      </c>
      <c r="G24" s="135">
        <v>595572.88</v>
      </c>
      <c r="H24" s="80">
        <f t="shared" si="1"/>
        <v>595572.88</v>
      </c>
      <c r="I24" s="137">
        <f t="shared" si="2"/>
        <v>0</v>
      </c>
      <c r="J24" s="69" t="str">
        <f t="shared" si="3"/>
        <v>1.1.1</v>
      </c>
    </row>
    <row r="25" spans="1:14" x14ac:dyDescent="0.25">
      <c r="A25" s="66" t="s">
        <v>156</v>
      </c>
      <c r="B25" s="66" t="s">
        <v>157</v>
      </c>
      <c r="C25" s="135">
        <v>18008625.43</v>
      </c>
      <c r="D25" s="135">
        <v>240369175.55000001</v>
      </c>
      <c r="E25" s="135">
        <v>254142037.90000001</v>
      </c>
      <c r="F25" s="80">
        <f t="shared" si="0"/>
        <v>-13772862.349999994</v>
      </c>
      <c r="G25" s="135">
        <v>4235763.08</v>
      </c>
      <c r="H25" s="80">
        <f t="shared" si="1"/>
        <v>4235763.0800000057</v>
      </c>
      <c r="I25" s="137">
        <f t="shared" si="2"/>
        <v>0</v>
      </c>
      <c r="J25" s="69" t="str">
        <f t="shared" si="3"/>
        <v>1.1.1</v>
      </c>
    </row>
    <row r="26" spans="1:14" x14ac:dyDescent="0.25">
      <c r="A26" s="66" t="s">
        <v>1788</v>
      </c>
      <c r="B26" s="66" t="s">
        <v>1798</v>
      </c>
      <c r="C26" s="135">
        <v>90099453.829999998</v>
      </c>
      <c r="D26" s="135">
        <v>497775.45</v>
      </c>
      <c r="E26" s="135">
        <v>4627.9399999999996</v>
      </c>
      <c r="F26" s="80">
        <f t="shared" si="0"/>
        <v>493147.51</v>
      </c>
      <c r="G26" s="135">
        <v>90592601.340000004</v>
      </c>
      <c r="H26" s="80">
        <f t="shared" si="1"/>
        <v>90592601.340000004</v>
      </c>
      <c r="I26" s="137">
        <f t="shared" si="2"/>
        <v>0</v>
      </c>
      <c r="J26" s="69" t="str">
        <f t="shared" si="3"/>
        <v>1.1.1</v>
      </c>
    </row>
    <row r="27" spans="1:14" x14ac:dyDescent="0.25">
      <c r="A27" s="66" t="s">
        <v>1789</v>
      </c>
      <c r="B27" s="66" t="s">
        <v>1799</v>
      </c>
      <c r="C27" s="135">
        <v>1731016.92</v>
      </c>
      <c r="D27" s="135">
        <v>0</v>
      </c>
      <c r="E27" s="135">
        <v>1141057.29</v>
      </c>
      <c r="F27" s="80">
        <f t="shared" si="0"/>
        <v>-1141057.29</v>
      </c>
      <c r="G27" s="135">
        <v>589959.63</v>
      </c>
      <c r="H27" s="80">
        <f t="shared" si="1"/>
        <v>589959.62999999989</v>
      </c>
      <c r="I27" s="137">
        <f t="shared" si="2"/>
        <v>0</v>
      </c>
      <c r="J27" s="69" t="str">
        <f t="shared" si="3"/>
        <v>1.1.1</v>
      </c>
    </row>
    <row r="28" spans="1:14" x14ac:dyDescent="0.25">
      <c r="A28" s="66" t="s">
        <v>1790</v>
      </c>
      <c r="B28" s="66" t="s">
        <v>1800</v>
      </c>
      <c r="C28" s="135">
        <v>16290.61</v>
      </c>
      <c r="D28" s="135">
        <v>0</v>
      </c>
      <c r="E28" s="135">
        <v>9504.66</v>
      </c>
      <c r="F28" s="80">
        <f t="shared" si="0"/>
        <v>-9504.66</v>
      </c>
      <c r="G28" s="135">
        <v>6785.95</v>
      </c>
      <c r="H28" s="80">
        <f t="shared" si="1"/>
        <v>6785.9500000000007</v>
      </c>
      <c r="I28" s="137">
        <f t="shared" si="2"/>
        <v>0</v>
      </c>
      <c r="J28" s="69" t="str">
        <f t="shared" si="3"/>
        <v>1.1.1</v>
      </c>
    </row>
    <row r="29" spans="1:14" x14ac:dyDescent="0.25">
      <c r="A29" s="66" t="s">
        <v>1619</v>
      </c>
      <c r="B29" s="66" t="s">
        <v>2191</v>
      </c>
      <c r="C29" s="135">
        <v>8896972.6400000006</v>
      </c>
      <c r="D29" s="135">
        <v>8906506.4600000009</v>
      </c>
      <c r="E29" s="135">
        <v>0</v>
      </c>
      <c r="F29" s="80">
        <f t="shared" si="0"/>
        <v>8906506.4600000009</v>
      </c>
      <c r="G29" s="135">
        <v>17803479.100000001</v>
      </c>
      <c r="H29" s="80">
        <f t="shared" si="1"/>
        <v>17803479.100000001</v>
      </c>
      <c r="I29" s="137">
        <f t="shared" si="2"/>
        <v>0</v>
      </c>
      <c r="J29" s="69" t="str">
        <f t="shared" si="3"/>
        <v>1.1.1</v>
      </c>
    </row>
    <row r="30" spans="1:14" x14ac:dyDescent="0.25">
      <c r="A30" s="66" t="s">
        <v>2192</v>
      </c>
      <c r="B30" s="66" t="s">
        <v>2193</v>
      </c>
      <c r="C30" s="135">
        <v>44045379.950000003</v>
      </c>
      <c r="D30" s="135">
        <v>44193633.780000001</v>
      </c>
      <c r="E30" s="135">
        <v>23310669.739999998</v>
      </c>
      <c r="F30" s="80">
        <f t="shared" si="0"/>
        <v>20882964.040000003</v>
      </c>
      <c r="G30" s="135">
        <v>64928343.990000002</v>
      </c>
      <c r="H30" s="80">
        <f t="shared" si="1"/>
        <v>64928343.99000001</v>
      </c>
      <c r="I30" s="137">
        <f t="shared" si="2"/>
        <v>0</v>
      </c>
      <c r="J30" s="69" t="str">
        <f t="shared" si="3"/>
        <v>1.1.1</v>
      </c>
    </row>
    <row r="31" spans="1:14" x14ac:dyDescent="0.25">
      <c r="A31" s="66" t="s">
        <v>2331</v>
      </c>
      <c r="B31" s="66" t="s">
        <v>2332</v>
      </c>
      <c r="C31" s="135">
        <v>0</v>
      </c>
      <c r="D31" s="135">
        <v>39332728.039999999</v>
      </c>
      <c r="E31" s="135">
        <v>19657346.02</v>
      </c>
      <c r="F31" s="80">
        <f t="shared" si="0"/>
        <v>19675382.02</v>
      </c>
      <c r="G31" s="135">
        <v>19675382.02</v>
      </c>
      <c r="H31" s="80">
        <f t="shared" si="1"/>
        <v>19675382.02</v>
      </c>
      <c r="I31" s="137">
        <f t="shared" si="2"/>
        <v>0</v>
      </c>
      <c r="J31" s="69" t="str">
        <f t="shared" si="3"/>
        <v>1.1.1</v>
      </c>
    </row>
    <row r="32" spans="1:14" x14ac:dyDescent="0.25">
      <c r="A32" s="66" t="s">
        <v>1639</v>
      </c>
      <c r="B32" s="66" t="s">
        <v>1640</v>
      </c>
      <c r="C32" s="135">
        <v>0</v>
      </c>
      <c r="D32" s="135">
        <v>0</v>
      </c>
      <c r="E32" s="135">
        <v>0</v>
      </c>
      <c r="F32" s="80">
        <f t="shared" si="0"/>
        <v>0</v>
      </c>
      <c r="G32" s="135">
        <v>0</v>
      </c>
      <c r="H32" s="80">
        <f t="shared" si="1"/>
        <v>0</v>
      </c>
      <c r="I32" s="137">
        <f t="shared" si="2"/>
        <v>0</v>
      </c>
      <c r="J32" s="69" t="str">
        <f t="shared" si="3"/>
        <v>1.1.1</v>
      </c>
    </row>
    <row r="33" spans="1:10" x14ac:dyDescent="0.25">
      <c r="A33" s="66" t="s">
        <v>1727</v>
      </c>
      <c r="B33" s="66" t="s">
        <v>1728</v>
      </c>
      <c r="C33" s="135">
        <v>0</v>
      </c>
      <c r="D33" s="135">
        <v>0</v>
      </c>
      <c r="E33" s="135">
        <v>0</v>
      </c>
      <c r="F33" s="80">
        <f t="shared" si="0"/>
        <v>0</v>
      </c>
      <c r="G33" s="135">
        <v>0</v>
      </c>
      <c r="H33" s="80">
        <f t="shared" si="1"/>
        <v>0</v>
      </c>
      <c r="I33" s="137">
        <f t="shared" si="2"/>
        <v>0</v>
      </c>
      <c r="J33" s="69" t="str">
        <f t="shared" si="3"/>
        <v>1.1.1</v>
      </c>
    </row>
    <row r="34" spans="1:10" x14ac:dyDescent="0.25">
      <c r="A34" s="66" t="s">
        <v>1729</v>
      </c>
      <c r="B34" s="66" t="s">
        <v>1730</v>
      </c>
      <c r="C34" s="135">
        <v>129727002.26000001</v>
      </c>
      <c r="D34" s="135">
        <v>784094.51</v>
      </c>
      <c r="E34" s="135">
        <v>0</v>
      </c>
      <c r="F34" s="80">
        <f t="shared" si="0"/>
        <v>784094.51</v>
      </c>
      <c r="G34" s="135">
        <v>130511096.77</v>
      </c>
      <c r="H34" s="80">
        <f t="shared" si="1"/>
        <v>130511096.77000001</v>
      </c>
      <c r="I34" s="137">
        <f t="shared" si="2"/>
        <v>0</v>
      </c>
      <c r="J34" s="69" t="str">
        <f t="shared" si="3"/>
        <v>1.1.1</v>
      </c>
    </row>
    <row r="35" spans="1:10" x14ac:dyDescent="0.25">
      <c r="A35" s="66" t="s">
        <v>1749</v>
      </c>
      <c r="B35" s="66" t="s">
        <v>1750</v>
      </c>
      <c r="C35" s="135">
        <v>6220.27</v>
      </c>
      <c r="D35" s="135">
        <v>0</v>
      </c>
      <c r="E35" s="135">
        <v>0</v>
      </c>
      <c r="F35" s="80">
        <f t="shared" si="0"/>
        <v>0</v>
      </c>
      <c r="G35" s="135">
        <v>6220.27</v>
      </c>
      <c r="H35" s="80">
        <f t="shared" si="1"/>
        <v>6220.27</v>
      </c>
      <c r="I35" s="137">
        <f t="shared" si="2"/>
        <v>0</v>
      </c>
      <c r="J35" s="69" t="str">
        <f t="shared" si="3"/>
        <v>1.1.1</v>
      </c>
    </row>
    <row r="36" spans="1:10" x14ac:dyDescent="0.25">
      <c r="A36" s="66" t="s">
        <v>158</v>
      </c>
      <c r="B36" s="66" t="s">
        <v>159</v>
      </c>
      <c r="C36" s="135">
        <v>0</v>
      </c>
      <c r="D36" s="135">
        <v>16707.919999999998</v>
      </c>
      <c r="E36" s="135">
        <v>16707.919999999998</v>
      </c>
      <c r="F36" s="80">
        <f t="shared" si="0"/>
        <v>0</v>
      </c>
      <c r="G36" s="135">
        <v>0</v>
      </c>
      <c r="H36" s="80">
        <f t="shared" si="1"/>
        <v>0</v>
      </c>
      <c r="I36" s="137">
        <f t="shared" si="2"/>
        <v>0</v>
      </c>
      <c r="J36" s="69" t="str">
        <f t="shared" si="3"/>
        <v>1.1.1</v>
      </c>
    </row>
    <row r="37" spans="1:10" x14ac:dyDescent="0.25">
      <c r="A37" s="66" t="s">
        <v>2132</v>
      </c>
      <c r="B37" s="66" t="s">
        <v>2133</v>
      </c>
      <c r="C37" s="135">
        <v>76501.67</v>
      </c>
      <c r="D37" s="135">
        <v>4.99</v>
      </c>
      <c r="E37" s="135">
        <v>75997.149999999994</v>
      </c>
      <c r="F37" s="80">
        <f t="shared" si="0"/>
        <v>-75992.159999999989</v>
      </c>
      <c r="G37" s="135">
        <v>509.51</v>
      </c>
      <c r="H37" s="80">
        <f t="shared" si="1"/>
        <v>509.51000000000931</v>
      </c>
      <c r="I37" s="137">
        <f t="shared" si="2"/>
        <v>-9.3223206931725144E-12</v>
      </c>
      <c r="J37" s="69" t="str">
        <f t="shared" si="3"/>
        <v>1.1.1</v>
      </c>
    </row>
    <row r="38" spans="1:10" x14ac:dyDescent="0.25">
      <c r="A38" s="66" t="s">
        <v>160</v>
      </c>
      <c r="B38" s="66" t="s">
        <v>161</v>
      </c>
      <c r="C38" s="135">
        <v>31591.45</v>
      </c>
      <c r="D38" s="135">
        <v>3.52</v>
      </c>
      <c r="E38" s="135">
        <v>0</v>
      </c>
      <c r="F38" s="80">
        <f t="shared" si="0"/>
        <v>3.52</v>
      </c>
      <c r="G38" s="135">
        <v>31594.97</v>
      </c>
      <c r="H38" s="80">
        <f t="shared" si="1"/>
        <v>31594.97</v>
      </c>
      <c r="I38" s="137">
        <f t="shared" si="2"/>
        <v>0</v>
      </c>
      <c r="J38" s="69" t="str">
        <f t="shared" si="3"/>
        <v>1.1.1</v>
      </c>
    </row>
    <row r="39" spans="1:10" x14ac:dyDescent="0.25">
      <c r="A39" s="66" t="s">
        <v>2179</v>
      </c>
      <c r="B39" s="66" t="s">
        <v>2180</v>
      </c>
      <c r="C39" s="135">
        <v>48129.120000000003</v>
      </c>
      <c r="D39" s="135">
        <v>93.52</v>
      </c>
      <c r="E39" s="135">
        <v>44301.15</v>
      </c>
      <c r="F39" s="80">
        <f t="shared" si="0"/>
        <v>-44207.630000000005</v>
      </c>
      <c r="G39" s="135">
        <v>3921.49</v>
      </c>
      <c r="H39" s="80">
        <f t="shared" si="1"/>
        <v>3921.489999999998</v>
      </c>
      <c r="I39" s="137">
        <f t="shared" si="2"/>
        <v>0</v>
      </c>
      <c r="J39" s="69" t="str">
        <f t="shared" si="3"/>
        <v>1.1.1</v>
      </c>
    </row>
    <row r="40" spans="1:10" x14ac:dyDescent="0.25">
      <c r="A40" s="66" t="s">
        <v>2035</v>
      </c>
      <c r="B40" s="66" t="s">
        <v>2036</v>
      </c>
      <c r="C40" s="135">
        <v>175.43</v>
      </c>
      <c r="D40" s="135">
        <v>0</v>
      </c>
      <c r="E40" s="135">
        <v>0</v>
      </c>
      <c r="F40" s="80">
        <f t="shared" si="0"/>
        <v>0</v>
      </c>
      <c r="G40" s="135">
        <v>175.43</v>
      </c>
      <c r="H40" s="80">
        <f t="shared" si="1"/>
        <v>175.43</v>
      </c>
      <c r="I40" s="137">
        <f t="shared" si="2"/>
        <v>0</v>
      </c>
      <c r="J40" s="69" t="str">
        <f t="shared" si="3"/>
        <v>1.1.1</v>
      </c>
    </row>
    <row r="41" spans="1:10" x14ac:dyDescent="0.25">
      <c r="A41" s="66" t="s">
        <v>2134</v>
      </c>
      <c r="B41" s="66" t="s">
        <v>2135</v>
      </c>
      <c r="C41" s="135">
        <v>14944.59</v>
      </c>
      <c r="D41" s="135">
        <v>526.87</v>
      </c>
      <c r="E41" s="135">
        <v>15424.82</v>
      </c>
      <c r="F41" s="80">
        <f t="shared" si="0"/>
        <v>-14897.949999999999</v>
      </c>
      <c r="G41" s="135">
        <v>46.64</v>
      </c>
      <c r="H41" s="80">
        <f t="shared" si="1"/>
        <v>46.640000000001237</v>
      </c>
      <c r="I41" s="137">
        <f t="shared" si="2"/>
        <v>-1.2363443602225743E-12</v>
      </c>
      <c r="J41" s="69" t="str">
        <f t="shared" si="3"/>
        <v>1.1.1</v>
      </c>
    </row>
    <row r="42" spans="1:10" x14ac:dyDescent="0.25">
      <c r="A42" s="66" t="s">
        <v>162</v>
      </c>
      <c r="B42" s="66" t="s">
        <v>2181</v>
      </c>
      <c r="C42" s="135">
        <v>5960589.4299999997</v>
      </c>
      <c r="D42" s="135">
        <v>1228274.8600000001</v>
      </c>
      <c r="E42" s="135">
        <v>1454.63</v>
      </c>
      <c r="F42" s="80">
        <f t="shared" si="0"/>
        <v>1226820.2300000002</v>
      </c>
      <c r="G42" s="135">
        <v>7187409.6600000001</v>
      </c>
      <c r="H42" s="80">
        <f t="shared" si="1"/>
        <v>7187409.6600000001</v>
      </c>
      <c r="I42" s="137">
        <f t="shared" si="2"/>
        <v>0</v>
      </c>
      <c r="J42" s="69" t="str">
        <f t="shared" si="3"/>
        <v>1.1.1</v>
      </c>
    </row>
    <row r="43" spans="1:10" x14ac:dyDescent="0.25">
      <c r="A43" s="66" t="s">
        <v>163</v>
      </c>
      <c r="B43" s="66" t="s">
        <v>164</v>
      </c>
      <c r="C43" s="135">
        <v>5026948.92</v>
      </c>
      <c r="D43" s="135">
        <v>13479308.01</v>
      </c>
      <c r="E43" s="135">
        <v>15848780.84</v>
      </c>
      <c r="F43" s="80">
        <f t="shared" si="0"/>
        <v>-2369472.83</v>
      </c>
      <c r="G43" s="135">
        <v>2657476.09</v>
      </c>
      <c r="H43" s="80">
        <f t="shared" si="1"/>
        <v>2657476.09</v>
      </c>
      <c r="I43" s="137">
        <f t="shared" si="2"/>
        <v>0</v>
      </c>
      <c r="J43" s="69" t="str">
        <f t="shared" si="3"/>
        <v>1.1.1</v>
      </c>
    </row>
    <row r="44" spans="1:10" x14ac:dyDescent="0.25">
      <c r="A44" s="66" t="s">
        <v>165</v>
      </c>
      <c r="B44" s="66" t="s">
        <v>166</v>
      </c>
      <c r="C44" s="135">
        <v>3974359.76</v>
      </c>
      <c r="D44" s="135">
        <v>800020158.99000001</v>
      </c>
      <c r="E44" s="135">
        <v>503900115.06999999</v>
      </c>
      <c r="F44" s="80">
        <f t="shared" si="0"/>
        <v>296120043.92000002</v>
      </c>
      <c r="G44" s="135">
        <v>300094403.68000001</v>
      </c>
      <c r="H44" s="80">
        <f t="shared" si="1"/>
        <v>300094403.68000001</v>
      </c>
      <c r="I44" s="137">
        <f t="shared" si="2"/>
        <v>0</v>
      </c>
      <c r="J44" s="69" t="str">
        <f t="shared" si="3"/>
        <v>1.1.1</v>
      </c>
    </row>
    <row r="45" spans="1:10" x14ac:dyDescent="0.25">
      <c r="A45" s="66" t="s">
        <v>2161</v>
      </c>
      <c r="B45" s="66" t="s">
        <v>2162</v>
      </c>
      <c r="C45" s="135">
        <v>231208.98</v>
      </c>
      <c r="D45" s="135">
        <v>1301.42</v>
      </c>
      <c r="E45" s="135">
        <v>232510.4</v>
      </c>
      <c r="F45" s="80">
        <f t="shared" si="0"/>
        <v>-231208.97999999998</v>
      </c>
      <c r="G45" s="135">
        <v>0</v>
      </c>
      <c r="H45" s="80">
        <f t="shared" si="1"/>
        <v>0</v>
      </c>
      <c r="I45" s="137">
        <f t="shared" si="2"/>
        <v>0</v>
      </c>
      <c r="J45" s="69" t="str">
        <f t="shared" si="3"/>
        <v>1.1.1</v>
      </c>
    </row>
    <row r="46" spans="1:10" x14ac:dyDescent="0.25">
      <c r="A46" s="66" t="s">
        <v>167</v>
      </c>
      <c r="B46" s="66" t="s">
        <v>168</v>
      </c>
      <c r="C46" s="135">
        <v>4931506.33</v>
      </c>
      <c r="D46" s="135">
        <v>10466020.09</v>
      </c>
      <c r="E46" s="135">
        <v>12784936.02</v>
      </c>
      <c r="F46" s="80">
        <f t="shared" si="0"/>
        <v>-2318915.9299999997</v>
      </c>
      <c r="G46" s="135">
        <v>2612590.4</v>
      </c>
      <c r="H46" s="80">
        <f t="shared" si="1"/>
        <v>2612590.4000000004</v>
      </c>
      <c r="I46" s="137">
        <f t="shared" si="2"/>
        <v>0</v>
      </c>
      <c r="J46" s="69" t="str">
        <f t="shared" si="3"/>
        <v>1.1.1</v>
      </c>
    </row>
    <row r="47" spans="1:10" x14ac:dyDescent="0.25">
      <c r="A47" s="66" t="s">
        <v>169</v>
      </c>
      <c r="B47" s="66" t="s">
        <v>170</v>
      </c>
      <c r="C47" s="135">
        <v>1369282.37</v>
      </c>
      <c r="D47" s="135">
        <v>2530630.44</v>
      </c>
      <c r="E47" s="135">
        <v>3505767.42</v>
      </c>
      <c r="F47" s="80">
        <f t="shared" si="0"/>
        <v>-975136.98</v>
      </c>
      <c r="G47" s="135">
        <v>394145.39</v>
      </c>
      <c r="H47" s="80">
        <f t="shared" si="1"/>
        <v>394145.39000000013</v>
      </c>
      <c r="I47" s="137">
        <f t="shared" si="2"/>
        <v>0</v>
      </c>
      <c r="J47" s="69" t="str">
        <f t="shared" si="3"/>
        <v>1.1.1</v>
      </c>
    </row>
    <row r="48" spans="1:10" x14ac:dyDescent="0.25">
      <c r="A48" s="66" t="s">
        <v>1791</v>
      </c>
      <c r="B48" s="66" t="s">
        <v>1801</v>
      </c>
      <c r="C48" s="135">
        <v>487406.45</v>
      </c>
      <c r="D48" s="135">
        <v>35.549999999999997</v>
      </c>
      <c r="E48" s="135">
        <v>487442</v>
      </c>
      <c r="F48" s="80">
        <f t="shared" si="0"/>
        <v>-487406.45</v>
      </c>
      <c r="G48" s="135">
        <v>0</v>
      </c>
      <c r="H48" s="80">
        <f t="shared" si="1"/>
        <v>0</v>
      </c>
      <c r="I48" s="137">
        <f t="shared" si="2"/>
        <v>0</v>
      </c>
      <c r="J48" s="69" t="str">
        <f t="shared" si="3"/>
        <v>1.1.1</v>
      </c>
    </row>
    <row r="49" spans="1:10" x14ac:dyDescent="0.25">
      <c r="A49" s="66" t="s">
        <v>2163</v>
      </c>
      <c r="B49" s="66" t="s">
        <v>2164</v>
      </c>
      <c r="C49" s="135">
        <v>226.1</v>
      </c>
      <c r="D49" s="135">
        <v>245.38</v>
      </c>
      <c r="E49" s="135">
        <v>471.48</v>
      </c>
      <c r="F49" s="80">
        <f t="shared" si="0"/>
        <v>-226.10000000000002</v>
      </c>
      <c r="G49" s="135">
        <v>0</v>
      </c>
      <c r="H49" s="80">
        <f t="shared" si="1"/>
        <v>0</v>
      </c>
      <c r="I49" s="137">
        <f t="shared" si="2"/>
        <v>0</v>
      </c>
      <c r="J49" s="69" t="str">
        <f t="shared" si="3"/>
        <v>1.1.1</v>
      </c>
    </row>
    <row r="50" spans="1:10" x14ac:dyDescent="0.25">
      <c r="A50" s="66" t="s">
        <v>171</v>
      </c>
      <c r="B50" s="66" t="s">
        <v>2194</v>
      </c>
      <c r="C50" s="135">
        <v>0</v>
      </c>
      <c r="D50" s="135">
        <v>0</v>
      </c>
      <c r="E50" s="135">
        <v>0</v>
      </c>
      <c r="F50" s="80">
        <f t="shared" si="0"/>
        <v>0</v>
      </c>
      <c r="G50" s="135">
        <v>0</v>
      </c>
      <c r="H50" s="80">
        <f t="shared" si="1"/>
        <v>0</v>
      </c>
      <c r="I50" s="137">
        <f t="shared" si="2"/>
        <v>0</v>
      </c>
      <c r="J50" s="69" t="str">
        <f t="shared" si="3"/>
        <v>1.1.1</v>
      </c>
    </row>
    <row r="51" spans="1:10" x14ac:dyDescent="0.25">
      <c r="A51" s="66" t="s">
        <v>2195</v>
      </c>
      <c r="B51" s="66" t="s">
        <v>2196</v>
      </c>
      <c r="C51" s="135">
        <v>7677.31</v>
      </c>
      <c r="D51" s="135">
        <v>37.14</v>
      </c>
      <c r="E51" s="135">
        <v>0</v>
      </c>
      <c r="F51" s="80">
        <f t="shared" si="0"/>
        <v>37.14</v>
      </c>
      <c r="G51" s="135">
        <v>7714.45</v>
      </c>
      <c r="H51" s="80">
        <f t="shared" si="1"/>
        <v>7714.4500000000007</v>
      </c>
      <c r="I51" s="137">
        <f t="shared" si="2"/>
        <v>0</v>
      </c>
      <c r="J51" s="69" t="str">
        <f t="shared" si="3"/>
        <v>1.1.1</v>
      </c>
    </row>
    <row r="52" spans="1:10" x14ac:dyDescent="0.25">
      <c r="A52" s="66" t="s">
        <v>172</v>
      </c>
      <c r="B52" s="66" t="s">
        <v>2197</v>
      </c>
      <c r="C52" s="135">
        <v>0</v>
      </c>
      <c r="D52" s="135">
        <v>0</v>
      </c>
      <c r="E52" s="135">
        <v>0</v>
      </c>
      <c r="F52" s="80">
        <f t="shared" si="0"/>
        <v>0</v>
      </c>
      <c r="G52" s="135">
        <v>0</v>
      </c>
      <c r="H52" s="80">
        <f t="shared" si="1"/>
        <v>0</v>
      </c>
      <c r="I52" s="137">
        <f t="shared" si="2"/>
        <v>0</v>
      </c>
      <c r="J52" s="69" t="str">
        <f t="shared" si="3"/>
        <v>1.1.1</v>
      </c>
    </row>
    <row r="53" spans="1:10" x14ac:dyDescent="0.25">
      <c r="A53" s="66" t="s">
        <v>2198</v>
      </c>
      <c r="B53" s="66" t="s">
        <v>2199</v>
      </c>
      <c r="C53" s="135">
        <v>199644.56</v>
      </c>
      <c r="D53" s="135">
        <v>952.13</v>
      </c>
      <c r="E53" s="135">
        <v>7932.63</v>
      </c>
      <c r="F53" s="80">
        <f t="shared" si="0"/>
        <v>-6980.5</v>
      </c>
      <c r="G53" s="135">
        <v>192664.06</v>
      </c>
      <c r="H53" s="80">
        <f t="shared" si="1"/>
        <v>192664.06</v>
      </c>
      <c r="I53" s="137">
        <f t="shared" si="2"/>
        <v>0</v>
      </c>
      <c r="J53" s="69" t="str">
        <f t="shared" si="3"/>
        <v>1.1.1</v>
      </c>
    </row>
    <row r="54" spans="1:10" x14ac:dyDescent="0.25">
      <c r="A54" s="66" t="s">
        <v>2200</v>
      </c>
      <c r="B54" s="66" t="s">
        <v>2201</v>
      </c>
      <c r="C54" s="135">
        <v>2183266.16</v>
      </c>
      <c r="D54" s="135">
        <v>0</v>
      </c>
      <c r="E54" s="135">
        <v>623233.59</v>
      </c>
      <c r="F54" s="80">
        <f t="shared" si="0"/>
        <v>-623233.59</v>
      </c>
      <c r="G54" s="135">
        <v>1560032.57</v>
      </c>
      <c r="H54" s="80">
        <f t="shared" si="1"/>
        <v>1560032.5700000003</v>
      </c>
      <c r="I54" s="137">
        <f t="shared" si="2"/>
        <v>0</v>
      </c>
      <c r="J54" s="69" t="str">
        <f t="shared" si="3"/>
        <v>1.1.1</v>
      </c>
    </row>
    <row r="55" spans="1:10" x14ac:dyDescent="0.25">
      <c r="A55" s="66" t="s">
        <v>2202</v>
      </c>
      <c r="B55" s="66" t="s">
        <v>2203</v>
      </c>
      <c r="C55" s="135">
        <v>2224290.92</v>
      </c>
      <c r="D55" s="135">
        <v>1012.37</v>
      </c>
      <c r="E55" s="135">
        <v>718581.2</v>
      </c>
      <c r="F55" s="80">
        <f t="shared" si="0"/>
        <v>-717568.83</v>
      </c>
      <c r="G55" s="135">
        <v>1506722.09</v>
      </c>
      <c r="H55" s="80">
        <f t="shared" si="1"/>
        <v>1506722.0899999999</v>
      </c>
      <c r="I55" s="137">
        <f t="shared" si="2"/>
        <v>0</v>
      </c>
      <c r="J55" s="69" t="str">
        <f t="shared" si="3"/>
        <v>1.1.1</v>
      </c>
    </row>
    <row r="56" spans="1:10" x14ac:dyDescent="0.25">
      <c r="A56" s="66" t="s">
        <v>2204</v>
      </c>
      <c r="B56" s="66" t="s">
        <v>2205</v>
      </c>
      <c r="C56" s="135">
        <v>9486716.1500000004</v>
      </c>
      <c r="D56" s="135">
        <v>4371.2299999999996</v>
      </c>
      <c r="E56" s="135">
        <v>2743484.86</v>
      </c>
      <c r="F56" s="80">
        <f t="shared" si="0"/>
        <v>-2739113.63</v>
      </c>
      <c r="G56" s="135">
        <v>6747602.5199999996</v>
      </c>
      <c r="H56" s="80">
        <f t="shared" si="1"/>
        <v>6747602.5200000005</v>
      </c>
      <c r="I56" s="137">
        <f t="shared" si="2"/>
        <v>0</v>
      </c>
      <c r="J56" s="69" t="str">
        <f t="shared" si="3"/>
        <v>1.1.1</v>
      </c>
    </row>
    <row r="57" spans="1:10" x14ac:dyDescent="0.25">
      <c r="A57" s="66" t="s">
        <v>2206</v>
      </c>
      <c r="B57" s="66" t="s">
        <v>2207</v>
      </c>
      <c r="C57" s="135">
        <v>1177006.29</v>
      </c>
      <c r="D57" s="135">
        <v>5750.51</v>
      </c>
      <c r="E57" s="135">
        <v>333610.45</v>
      </c>
      <c r="F57" s="80">
        <f t="shared" si="0"/>
        <v>-327859.94</v>
      </c>
      <c r="G57" s="135">
        <v>849146.35</v>
      </c>
      <c r="H57" s="80">
        <f t="shared" si="1"/>
        <v>849146.35000000009</v>
      </c>
      <c r="I57" s="137">
        <f t="shared" si="2"/>
        <v>0</v>
      </c>
      <c r="J57" s="69" t="str">
        <f t="shared" si="3"/>
        <v>1.1.1</v>
      </c>
    </row>
    <row r="58" spans="1:10" x14ac:dyDescent="0.25">
      <c r="A58" s="66" t="s">
        <v>173</v>
      </c>
      <c r="B58" s="66" t="s">
        <v>174</v>
      </c>
      <c r="C58" s="135">
        <v>0</v>
      </c>
      <c r="D58" s="135">
        <v>0</v>
      </c>
      <c r="E58" s="135">
        <v>0</v>
      </c>
      <c r="F58" s="80">
        <f t="shared" si="0"/>
        <v>0</v>
      </c>
      <c r="G58" s="135">
        <v>0</v>
      </c>
      <c r="H58" s="80">
        <f t="shared" si="1"/>
        <v>0</v>
      </c>
      <c r="I58" s="137">
        <f t="shared" si="2"/>
        <v>0</v>
      </c>
      <c r="J58" s="69" t="str">
        <f t="shared" si="3"/>
        <v>1.1.1</v>
      </c>
    </row>
    <row r="59" spans="1:10" x14ac:dyDescent="0.25">
      <c r="A59" s="66" t="s">
        <v>175</v>
      </c>
      <c r="B59" s="66" t="s">
        <v>2197</v>
      </c>
      <c r="C59" s="135">
        <v>0</v>
      </c>
      <c r="D59" s="135">
        <v>0</v>
      </c>
      <c r="E59" s="135">
        <v>0</v>
      </c>
      <c r="F59" s="80">
        <f t="shared" si="0"/>
        <v>0</v>
      </c>
      <c r="G59" s="135">
        <v>0</v>
      </c>
      <c r="H59" s="80">
        <f t="shared" si="1"/>
        <v>0</v>
      </c>
      <c r="I59" s="137">
        <f t="shared" si="2"/>
        <v>0</v>
      </c>
      <c r="J59" s="69" t="str">
        <f t="shared" si="3"/>
        <v>1.1.1</v>
      </c>
    </row>
    <row r="60" spans="1:10" x14ac:dyDescent="0.25">
      <c r="A60" s="66" t="s">
        <v>176</v>
      </c>
      <c r="B60" s="66" t="s">
        <v>2208</v>
      </c>
      <c r="C60" s="135">
        <v>0</v>
      </c>
      <c r="D60" s="135">
        <v>0</v>
      </c>
      <c r="E60" s="135">
        <v>0</v>
      </c>
      <c r="F60" s="80">
        <f t="shared" si="0"/>
        <v>0</v>
      </c>
      <c r="G60" s="135">
        <v>0</v>
      </c>
      <c r="H60" s="80">
        <f t="shared" si="1"/>
        <v>0</v>
      </c>
      <c r="I60" s="137">
        <f t="shared" si="2"/>
        <v>0</v>
      </c>
      <c r="J60" s="69" t="str">
        <f t="shared" si="3"/>
        <v>1.1.1</v>
      </c>
    </row>
    <row r="61" spans="1:10" x14ac:dyDescent="0.25">
      <c r="A61" s="66" t="s">
        <v>2209</v>
      </c>
      <c r="B61" s="66" t="s">
        <v>2210</v>
      </c>
      <c r="C61" s="135">
        <v>931418244.60000002</v>
      </c>
      <c r="D61" s="135">
        <v>514565541.12</v>
      </c>
      <c r="E61" s="135">
        <v>1198129787.73</v>
      </c>
      <c r="F61" s="80">
        <f t="shared" si="0"/>
        <v>-683564246.61000001</v>
      </c>
      <c r="G61" s="135">
        <v>247853997.99000001</v>
      </c>
      <c r="H61" s="80">
        <f t="shared" si="1"/>
        <v>247853997.99000001</v>
      </c>
      <c r="I61" s="137">
        <f t="shared" si="2"/>
        <v>0</v>
      </c>
      <c r="J61" s="69" t="str">
        <f t="shared" si="3"/>
        <v>1.1.1</v>
      </c>
    </row>
    <row r="62" spans="1:10" x14ac:dyDescent="0.25">
      <c r="A62" s="66" t="s">
        <v>177</v>
      </c>
      <c r="B62" s="66" t="s">
        <v>2211</v>
      </c>
      <c r="C62" s="135">
        <v>0</v>
      </c>
      <c r="D62" s="135">
        <v>0</v>
      </c>
      <c r="E62" s="135">
        <v>0</v>
      </c>
      <c r="F62" s="80">
        <f t="shared" si="0"/>
        <v>0</v>
      </c>
      <c r="G62" s="135">
        <v>0</v>
      </c>
      <c r="H62" s="80">
        <f t="shared" si="1"/>
        <v>0</v>
      </c>
      <c r="I62" s="137">
        <f t="shared" si="2"/>
        <v>0</v>
      </c>
      <c r="J62" s="69" t="str">
        <f t="shared" si="3"/>
        <v>1.1.1</v>
      </c>
    </row>
    <row r="63" spans="1:10" x14ac:dyDescent="0.25">
      <c r="A63" s="66" t="s">
        <v>178</v>
      </c>
      <c r="B63" s="66" t="s">
        <v>2212</v>
      </c>
      <c r="C63" s="135">
        <v>0</v>
      </c>
      <c r="D63" s="135">
        <v>0</v>
      </c>
      <c r="E63" s="135">
        <v>0</v>
      </c>
      <c r="F63" s="80">
        <f t="shared" si="0"/>
        <v>0</v>
      </c>
      <c r="G63" s="135">
        <v>0</v>
      </c>
      <c r="H63" s="80">
        <f t="shared" si="1"/>
        <v>0</v>
      </c>
      <c r="I63" s="137">
        <f t="shared" si="2"/>
        <v>0</v>
      </c>
      <c r="J63" s="69" t="str">
        <f t="shared" si="3"/>
        <v>1.1.1</v>
      </c>
    </row>
    <row r="64" spans="1:10" x14ac:dyDescent="0.25">
      <c r="A64" s="66" t="s">
        <v>179</v>
      </c>
      <c r="B64" s="66" t="s">
        <v>180</v>
      </c>
      <c r="C64" s="135">
        <v>243839.67</v>
      </c>
      <c r="D64" s="135">
        <v>1031.71</v>
      </c>
      <c r="E64" s="135">
        <v>0</v>
      </c>
      <c r="F64" s="80">
        <f t="shared" si="0"/>
        <v>1031.71</v>
      </c>
      <c r="G64" s="135">
        <v>244871.38</v>
      </c>
      <c r="H64" s="80">
        <f t="shared" si="1"/>
        <v>244871.38</v>
      </c>
      <c r="I64" s="137">
        <f t="shared" si="2"/>
        <v>0</v>
      </c>
      <c r="J64" s="69" t="str">
        <f t="shared" si="3"/>
        <v>1.1.1</v>
      </c>
    </row>
    <row r="65" spans="1:10" x14ac:dyDescent="0.25">
      <c r="A65" s="66" t="s">
        <v>181</v>
      </c>
      <c r="B65" s="66" t="s">
        <v>2213</v>
      </c>
      <c r="C65" s="135">
        <v>0</v>
      </c>
      <c r="D65" s="135">
        <v>0</v>
      </c>
      <c r="E65" s="135">
        <v>0</v>
      </c>
      <c r="F65" s="80">
        <f t="shared" si="0"/>
        <v>0</v>
      </c>
      <c r="G65" s="135">
        <v>0</v>
      </c>
      <c r="H65" s="80">
        <f t="shared" si="1"/>
        <v>0</v>
      </c>
      <c r="I65" s="137">
        <f t="shared" si="2"/>
        <v>0</v>
      </c>
      <c r="J65" s="69" t="str">
        <f t="shared" si="3"/>
        <v>1.1.1</v>
      </c>
    </row>
    <row r="66" spans="1:10" x14ac:dyDescent="0.25">
      <c r="A66" s="66" t="s">
        <v>182</v>
      </c>
      <c r="B66" s="66" t="s">
        <v>183</v>
      </c>
      <c r="C66" s="135">
        <v>0</v>
      </c>
      <c r="D66" s="135">
        <v>0</v>
      </c>
      <c r="E66" s="135">
        <v>0</v>
      </c>
      <c r="F66" s="80">
        <f t="shared" si="0"/>
        <v>0</v>
      </c>
      <c r="G66" s="135">
        <v>0</v>
      </c>
      <c r="H66" s="80">
        <f t="shared" si="1"/>
        <v>0</v>
      </c>
      <c r="I66" s="137">
        <f t="shared" si="2"/>
        <v>0</v>
      </c>
      <c r="J66" s="69" t="str">
        <f t="shared" si="3"/>
        <v>1.1.1</v>
      </c>
    </row>
    <row r="67" spans="1:10" x14ac:dyDescent="0.25">
      <c r="A67" s="66" t="s">
        <v>184</v>
      </c>
      <c r="B67" s="66" t="s">
        <v>185</v>
      </c>
      <c r="C67" s="135">
        <v>0</v>
      </c>
      <c r="D67" s="135">
        <v>0</v>
      </c>
      <c r="E67" s="135">
        <v>0</v>
      </c>
      <c r="F67" s="80">
        <f t="shared" ref="F67:F130" si="4">+D67-E67</f>
        <v>0</v>
      </c>
      <c r="G67" s="135">
        <v>0</v>
      </c>
      <c r="H67" s="80">
        <f t="shared" ref="H67:H130" si="5">+C67+F67</f>
        <v>0</v>
      </c>
      <c r="I67" s="137">
        <f t="shared" ref="I67:I130" si="6">+G67-H67</f>
        <v>0</v>
      </c>
      <c r="J67" s="69" t="str">
        <f t="shared" ref="J67:J130" si="7">MID(A67,1,5)</f>
        <v>1.1.1</v>
      </c>
    </row>
    <row r="68" spans="1:10" x14ac:dyDescent="0.25">
      <c r="A68" s="66" t="s">
        <v>186</v>
      </c>
      <c r="B68" s="66" t="s">
        <v>187</v>
      </c>
      <c r="C68" s="135">
        <v>118687.64</v>
      </c>
      <c r="D68" s="135">
        <v>502.18</v>
      </c>
      <c r="E68" s="135">
        <v>0</v>
      </c>
      <c r="F68" s="80">
        <f t="shared" si="4"/>
        <v>502.18</v>
      </c>
      <c r="G68" s="135">
        <v>119189.82</v>
      </c>
      <c r="H68" s="80">
        <f t="shared" si="5"/>
        <v>119189.81999999999</v>
      </c>
      <c r="I68" s="137">
        <f t="shared" si="6"/>
        <v>0</v>
      </c>
      <c r="J68" s="69" t="str">
        <f t="shared" si="7"/>
        <v>1.1.1</v>
      </c>
    </row>
    <row r="69" spans="1:10" x14ac:dyDescent="0.25">
      <c r="A69" s="66" t="s">
        <v>188</v>
      </c>
      <c r="B69" s="66" t="s">
        <v>189</v>
      </c>
      <c r="C69" s="135">
        <v>248.54</v>
      </c>
      <c r="D69" s="135">
        <v>0.15</v>
      </c>
      <c r="E69" s="135">
        <v>0</v>
      </c>
      <c r="F69" s="80">
        <f t="shared" si="4"/>
        <v>0.15</v>
      </c>
      <c r="G69" s="135">
        <v>248.69</v>
      </c>
      <c r="H69" s="80">
        <f t="shared" si="5"/>
        <v>248.69</v>
      </c>
      <c r="I69" s="137">
        <f t="shared" si="6"/>
        <v>0</v>
      </c>
      <c r="J69" s="69" t="str">
        <f t="shared" si="7"/>
        <v>1.1.1</v>
      </c>
    </row>
    <row r="70" spans="1:10" x14ac:dyDescent="0.25">
      <c r="A70" s="66" t="s">
        <v>190</v>
      </c>
      <c r="B70" s="66" t="s">
        <v>191</v>
      </c>
      <c r="C70" s="135">
        <v>0</v>
      </c>
      <c r="D70" s="135">
        <v>0</v>
      </c>
      <c r="E70" s="135">
        <v>0</v>
      </c>
      <c r="F70" s="80">
        <f t="shared" si="4"/>
        <v>0</v>
      </c>
      <c r="G70" s="135">
        <v>0</v>
      </c>
      <c r="H70" s="80">
        <f t="shared" si="5"/>
        <v>0</v>
      </c>
      <c r="I70" s="137">
        <f t="shared" si="6"/>
        <v>0</v>
      </c>
      <c r="J70" s="69" t="str">
        <f t="shared" si="7"/>
        <v>1.1.1</v>
      </c>
    </row>
    <row r="71" spans="1:10" x14ac:dyDescent="0.25">
      <c r="A71" s="66" t="s">
        <v>192</v>
      </c>
      <c r="B71" s="66" t="s">
        <v>2214</v>
      </c>
      <c r="C71" s="135">
        <v>0</v>
      </c>
      <c r="D71" s="135">
        <v>0</v>
      </c>
      <c r="E71" s="135">
        <v>0</v>
      </c>
      <c r="F71" s="80">
        <f t="shared" si="4"/>
        <v>0</v>
      </c>
      <c r="G71" s="135">
        <v>0</v>
      </c>
      <c r="H71" s="80">
        <f t="shared" si="5"/>
        <v>0</v>
      </c>
      <c r="I71" s="137">
        <f t="shared" si="6"/>
        <v>0</v>
      </c>
      <c r="J71" s="69" t="str">
        <f t="shared" si="7"/>
        <v>1.1.1</v>
      </c>
    </row>
    <row r="72" spans="1:10" x14ac:dyDescent="0.25">
      <c r="A72" s="66" t="s">
        <v>193</v>
      </c>
      <c r="B72" s="66" t="s">
        <v>1455</v>
      </c>
      <c r="C72" s="135">
        <v>0</v>
      </c>
      <c r="D72" s="135">
        <v>0</v>
      </c>
      <c r="E72" s="135">
        <v>0</v>
      </c>
      <c r="F72" s="80">
        <f t="shared" si="4"/>
        <v>0</v>
      </c>
      <c r="G72" s="135">
        <v>0</v>
      </c>
      <c r="H72" s="80">
        <f t="shared" si="5"/>
        <v>0</v>
      </c>
      <c r="I72" s="137">
        <f t="shared" si="6"/>
        <v>0</v>
      </c>
      <c r="J72" s="69" t="str">
        <f t="shared" si="7"/>
        <v>1.1.1</v>
      </c>
    </row>
    <row r="73" spans="1:10" x14ac:dyDescent="0.25">
      <c r="A73" s="66" t="s">
        <v>1349</v>
      </c>
      <c r="B73" s="66" t="s">
        <v>1377</v>
      </c>
      <c r="C73" s="135">
        <v>0</v>
      </c>
      <c r="D73" s="135">
        <v>0</v>
      </c>
      <c r="E73" s="135">
        <v>0</v>
      </c>
      <c r="F73" s="80">
        <f t="shared" si="4"/>
        <v>0</v>
      </c>
      <c r="G73" s="135">
        <v>0</v>
      </c>
      <c r="H73" s="80">
        <f t="shared" si="5"/>
        <v>0</v>
      </c>
      <c r="I73" s="137">
        <f t="shared" si="6"/>
        <v>0</v>
      </c>
      <c r="J73" s="69" t="str">
        <f t="shared" si="7"/>
        <v>1.1.1</v>
      </c>
    </row>
    <row r="74" spans="1:10" x14ac:dyDescent="0.25">
      <c r="A74" s="66" t="s">
        <v>1324</v>
      </c>
      <c r="B74" s="66" t="s">
        <v>1334</v>
      </c>
      <c r="C74" s="135">
        <v>8682.1</v>
      </c>
      <c r="D74" s="135">
        <v>5.25</v>
      </c>
      <c r="E74" s="135">
        <v>0</v>
      </c>
      <c r="F74" s="80">
        <f t="shared" si="4"/>
        <v>5.25</v>
      </c>
      <c r="G74" s="135">
        <v>8687.35</v>
      </c>
      <c r="H74" s="80">
        <f t="shared" si="5"/>
        <v>8687.35</v>
      </c>
      <c r="I74" s="137">
        <f t="shared" si="6"/>
        <v>0</v>
      </c>
      <c r="J74" s="69" t="str">
        <f t="shared" si="7"/>
        <v>1.1.1</v>
      </c>
    </row>
    <row r="75" spans="1:10" x14ac:dyDescent="0.25">
      <c r="A75" s="66" t="s">
        <v>1325</v>
      </c>
      <c r="B75" s="66" t="s">
        <v>1335</v>
      </c>
      <c r="C75" s="135">
        <v>0</v>
      </c>
      <c r="D75" s="135">
        <v>0</v>
      </c>
      <c r="E75" s="135">
        <v>0</v>
      </c>
      <c r="F75" s="80">
        <f t="shared" si="4"/>
        <v>0</v>
      </c>
      <c r="G75" s="135">
        <v>0</v>
      </c>
      <c r="H75" s="80">
        <f t="shared" si="5"/>
        <v>0</v>
      </c>
      <c r="I75" s="137">
        <f t="shared" si="6"/>
        <v>0</v>
      </c>
      <c r="J75" s="69" t="str">
        <f t="shared" si="7"/>
        <v>1.1.1</v>
      </c>
    </row>
    <row r="76" spans="1:10" x14ac:dyDescent="0.25">
      <c r="A76" s="66" t="s">
        <v>1326</v>
      </c>
      <c r="B76" s="66" t="s">
        <v>1336</v>
      </c>
      <c r="C76" s="135">
        <v>0</v>
      </c>
      <c r="D76" s="135">
        <v>0</v>
      </c>
      <c r="E76" s="135">
        <v>0</v>
      </c>
      <c r="F76" s="80">
        <f t="shared" si="4"/>
        <v>0</v>
      </c>
      <c r="G76" s="135">
        <v>0</v>
      </c>
      <c r="H76" s="80">
        <f t="shared" si="5"/>
        <v>0</v>
      </c>
      <c r="I76" s="137">
        <f t="shared" si="6"/>
        <v>0</v>
      </c>
      <c r="J76" s="69" t="str">
        <f t="shared" si="7"/>
        <v>1.1.1</v>
      </c>
    </row>
    <row r="77" spans="1:10" x14ac:dyDescent="0.25">
      <c r="A77" s="66" t="s">
        <v>1327</v>
      </c>
      <c r="B77" s="66" t="s">
        <v>1337</v>
      </c>
      <c r="C77" s="135">
        <v>0</v>
      </c>
      <c r="D77" s="135">
        <v>0</v>
      </c>
      <c r="E77" s="135">
        <v>0</v>
      </c>
      <c r="F77" s="80">
        <f t="shared" si="4"/>
        <v>0</v>
      </c>
      <c r="G77" s="135">
        <v>0</v>
      </c>
      <c r="H77" s="80">
        <f t="shared" si="5"/>
        <v>0</v>
      </c>
      <c r="I77" s="137">
        <f t="shared" si="6"/>
        <v>0</v>
      </c>
      <c r="J77" s="69" t="str">
        <f t="shared" si="7"/>
        <v>1.1.1</v>
      </c>
    </row>
    <row r="78" spans="1:10" x14ac:dyDescent="0.25">
      <c r="A78" s="66" t="s">
        <v>1378</v>
      </c>
      <c r="B78" s="66" t="s">
        <v>1379</v>
      </c>
      <c r="C78" s="135">
        <v>0</v>
      </c>
      <c r="D78" s="135">
        <v>0</v>
      </c>
      <c r="E78" s="135">
        <v>0</v>
      </c>
      <c r="F78" s="80">
        <f t="shared" si="4"/>
        <v>0</v>
      </c>
      <c r="G78" s="135">
        <v>0</v>
      </c>
      <c r="H78" s="80">
        <f t="shared" si="5"/>
        <v>0</v>
      </c>
      <c r="I78" s="137">
        <f t="shared" si="6"/>
        <v>0</v>
      </c>
      <c r="J78" s="69" t="str">
        <f t="shared" si="7"/>
        <v>1.1.1</v>
      </c>
    </row>
    <row r="79" spans="1:10" x14ac:dyDescent="0.25">
      <c r="A79" s="66" t="s">
        <v>1380</v>
      </c>
      <c r="B79" s="66" t="s">
        <v>1381</v>
      </c>
      <c r="C79" s="135">
        <v>0</v>
      </c>
      <c r="D79" s="135">
        <v>0</v>
      </c>
      <c r="E79" s="135">
        <v>0</v>
      </c>
      <c r="F79" s="80">
        <f t="shared" si="4"/>
        <v>0</v>
      </c>
      <c r="G79" s="135">
        <v>0</v>
      </c>
      <c r="H79" s="80">
        <f t="shared" si="5"/>
        <v>0</v>
      </c>
      <c r="I79" s="137">
        <f t="shared" si="6"/>
        <v>0</v>
      </c>
      <c r="J79" s="69" t="str">
        <f t="shared" si="7"/>
        <v>1.1.1</v>
      </c>
    </row>
    <row r="80" spans="1:10" x14ac:dyDescent="0.25">
      <c r="A80" s="66" t="s">
        <v>1751</v>
      </c>
      <c r="B80" s="66" t="s">
        <v>2215</v>
      </c>
      <c r="C80" s="135">
        <v>0</v>
      </c>
      <c r="D80" s="135">
        <v>0</v>
      </c>
      <c r="E80" s="135">
        <v>0</v>
      </c>
      <c r="F80" s="80">
        <f t="shared" si="4"/>
        <v>0</v>
      </c>
      <c r="G80" s="135">
        <v>0</v>
      </c>
      <c r="H80" s="80">
        <f t="shared" si="5"/>
        <v>0</v>
      </c>
      <c r="I80" s="137">
        <f t="shared" si="6"/>
        <v>0</v>
      </c>
      <c r="J80" s="69" t="str">
        <f t="shared" si="7"/>
        <v>1.1.1</v>
      </c>
    </row>
    <row r="81" spans="1:10" x14ac:dyDescent="0.25">
      <c r="A81" s="66" t="s">
        <v>1382</v>
      </c>
      <c r="B81" s="66" t="s">
        <v>1383</v>
      </c>
      <c r="C81" s="135">
        <v>0</v>
      </c>
      <c r="D81" s="135">
        <v>0</v>
      </c>
      <c r="E81" s="135">
        <v>0</v>
      </c>
      <c r="F81" s="80">
        <f t="shared" si="4"/>
        <v>0</v>
      </c>
      <c r="G81" s="135">
        <v>0</v>
      </c>
      <c r="H81" s="80">
        <f t="shared" si="5"/>
        <v>0</v>
      </c>
      <c r="I81" s="137">
        <f t="shared" si="6"/>
        <v>0</v>
      </c>
      <c r="J81" s="69" t="str">
        <f t="shared" si="7"/>
        <v>1.1.1</v>
      </c>
    </row>
    <row r="82" spans="1:10" x14ac:dyDescent="0.25">
      <c r="A82" s="66" t="s">
        <v>1384</v>
      </c>
      <c r="B82" s="66" t="s">
        <v>1385</v>
      </c>
      <c r="C82" s="135">
        <v>0</v>
      </c>
      <c r="D82" s="135">
        <v>0</v>
      </c>
      <c r="E82" s="135">
        <v>0</v>
      </c>
      <c r="F82" s="80">
        <f t="shared" si="4"/>
        <v>0</v>
      </c>
      <c r="G82" s="135">
        <v>0</v>
      </c>
      <c r="H82" s="80">
        <f t="shared" si="5"/>
        <v>0</v>
      </c>
      <c r="I82" s="137">
        <f t="shared" si="6"/>
        <v>0</v>
      </c>
      <c r="J82" s="69" t="str">
        <f t="shared" si="7"/>
        <v>1.1.1</v>
      </c>
    </row>
    <row r="83" spans="1:10" x14ac:dyDescent="0.25">
      <c r="A83" s="66" t="s">
        <v>1386</v>
      </c>
      <c r="B83" s="66" t="s">
        <v>1387</v>
      </c>
      <c r="C83" s="135">
        <v>0</v>
      </c>
      <c r="D83" s="135">
        <v>0</v>
      </c>
      <c r="E83" s="135">
        <v>0</v>
      </c>
      <c r="F83" s="80">
        <f t="shared" si="4"/>
        <v>0</v>
      </c>
      <c r="G83" s="135">
        <v>0</v>
      </c>
      <c r="H83" s="80">
        <f t="shared" si="5"/>
        <v>0</v>
      </c>
      <c r="I83" s="137">
        <f t="shared" si="6"/>
        <v>0</v>
      </c>
      <c r="J83" s="69" t="str">
        <f t="shared" si="7"/>
        <v>1.1.1</v>
      </c>
    </row>
    <row r="84" spans="1:10" x14ac:dyDescent="0.25">
      <c r="A84" s="66" t="s">
        <v>1388</v>
      </c>
      <c r="B84" s="66" t="s">
        <v>1802</v>
      </c>
      <c r="C84" s="135">
        <v>0</v>
      </c>
      <c r="D84" s="135">
        <v>0</v>
      </c>
      <c r="E84" s="135">
        <v>0</v>
      </c>
      <c r="F84" s="80">
        <f t="shared" si="4"/>
        <v>0</v>
      </c>
      <c r="G84" s="135">
        <v>0</v>
      </c>
      <c r="H84" s="80">
        <f t="shared" si="5"/>
        <v>0</v>
      </c>
      <c r="I84" s="137">
        <f t="shared" si="6"/>
        <v>0</v>
      </c>
      <c r="J84" s="69" t="str">
        <f t="shared" si="7"/>
        <v>1.1.1</v>
      </c>
    </row>
    <row r="85" spans="1:10" x14ac:dyDescent="0.25">
      <c r="A85" s="66" t="s">
        <v>1389</v>
      </c>
      <c r="B85" s="66" t="s">
        <v>1390</v>
      </c>
      <c r="C85" s="135">
        <v>422356.63</v>
      </c>
      <c r="D85" s="135">
        <v>24565</v>
      </c>
      <c r="E85" s="135">
        <v>0</v>
      </c>
      <c r="F85" s="80">
        <f t="shared" si="4"/>
        <v>24565</v>
      </c>
      <c r="G85" s="135">
        <v>446921.63</v>
      </c>
      <c r="H85" s="80">
        <f t="shared" si="5"/>
        <v>446921.63</v>
      </c>
      <c r="I85" s="137">
        <f t="shared" si="6"/>
        <v>0</v>
      </c>
      <c r="J85" s="69" t="str">
        <f t="shared" si="7"/>
        <v>1.1.1</v>
      </c>
    </row>
    <row r="86" spans="1:10" x14ac:dyDescent="0.25">
      <c r="A86" s="66" t="s">
        <v>1391</v>
      </c>
      <c r="B86" s="66" t="s">
        <v>1392</v>
      </c>
      <c r="C86" s="135">
        <v>0</v>
      </c>
      <c r="D86" s="135">
        <v>0</v>
      </c>
      <c r="E86" s="135">
        <v>0</v>
      </c>
      <c r="F86" s="80">
        <f t="shared" si="4"/>
        <v>0</v>
      </c>
      <c r="G86" s="135">
        <v>0</v>
      </c>
      <c r="H86" s="80">
        <f t="shared" si="5"/>
        <v>0</v>
      </c>
      <c r="I86" s="137">
        <f t="shared" si="6"/>
        <v>0</v>
      </c>
      <c r="J86" s="69" t="str">
        <f t="shared" si="7"/>
        <v>1.1.1</v>
      </c>
    </row>
    <row r="87" spans="1:10" x14ac:dyDescent="0.25">
      <c r="A87" s="66" t="s">
        <v>1393</v>
      </c>
      <c r="B87" s="66" t="s">
        <v>1394</v>
      </c>
      <c r="C87" s="135">
        <v>0</v>
      </c>
      <c r="D87" s="135">
        <v>0</v>
      </c>
      <c r="E87" s="135">
        <v>0</v>
      </c>
      <c r="F87" s="80">
        <f t="shared" si="4"/>
        <v>0</v>
      </c>
      <c r="G87" s="135">
        <v>0</v>
      </c>
      <c r="H87" s="80">
        <f t="shared" si="5"/>
        <v>0</v>
      </c>
      <c r="I87" s="137">
        <f t="shared" si="6"/>
        <v>0</v>
      </c>
      <c r="J87" s="69" t="str">
        <f t="shared" si="7"/>
        <v>1.1.1</v>
      </c>
    </row>
    <row r="88" spans="1:10" x14ac:dyDescent="0.25">
      <c r="A88" s="66" t="s">
        <v>1697</v>
      </c>
      <c r="B88" s="66" t="s">
        <v>1698</v>
      </c>
      <c r="C88" s="135">
        <v>900000000</v>
      </c>
      <c r="D88" s="135">
        <v>500000000</v>
      </c>
      <c r="E88" s="135">
        <v>0</v>
      </c>
      <c r="F88" s="80">
        <f t="shared" si="4"/>
        <v>500000000</v>
      </c>
      <c r="G88" s="135">
        <v>1400000000</v>
      </c>
      <c r="H88" s="80">
        <f t="shared" si="5"/>
        <v>1400000000</v>
      </c>
      <c r="I88" s="137">
        <f t="shared" si="6"/>
        <v>0</v>
      </c>
      <c r="J88" s="69" t="str">
        <f t="shared" si="7"/>
        <v>1.1.1</v>
      </c>
    </row>
    <row r="89" spans="1:10" x14ac:dyDescent="0.25">
      <c r="A89" s="66" t="s">
        <v>1699</v>
      </c>
      <c r="B89" s="66" t="s">
        <v>1700</v>
      </c>
      <c r="C89" s="135">
        <v>900000000</v>
      </c>
      <c r="D89" s="135">
        <v>500000000</v>
      </c>
      <c r="E89" s="135">
        <v>0</v>
      </c>
      <c r="F89" s="80">
        <f t="shared" si="4"/>
        <v>500000000</v>
      </c>
      <c r="G89" s="135">
        <v>1400000000</v>
      </c>
      <c r="H89" s="80">
        <f t="shared" si="5"/>
        <v>1400000000</v>
      </c>
      <c r="I89" s="137">
        <f t="shared" si="6"/>
        <v>0</v>
      </c>
      <c r="J89" s="69" t="str">
        <f t="shared" si="7"/>
        <v>1.1.1</v>
      </c>
    </row>
    <row r="90" spans="1:10" x14ac:dyDescent="0.25">
      <c r="A90" s="66" t="s">
        <v>1701</v>
      </c>
      <c r="B90" s="66" t="s">
        <v>1702</v>
      </c>
      <c r="C90" s="135">
        <v>900000000</v>
      </c>
      <c r="D90" s="135">
        <v>0</v>
      </c>
      <c r="E90" s="135">
        <v>0</v>
      </c>
      <c r="F90" s="80">
        <f t="shared" si="4"/>
        <v>0</v>
      </c>
      <c r="G90" s="135">
        <v>900000000</v>
      </c>
      <c r="H90" s="80">
        <f t="shared" si="5"/>
        <v>900000000</v>
      </c>
      <c r="I90" s="137">
        <f t="shared" si="6"/>
        <v>0</v>
      </c>
      <c r="J90" s="69" t="str">
        <f t="shared" si="7"/>
        <v>1.1.1</v>
      </c>
    </row>
    <row r="91" spans="1:10" x14ac:dyDescent="0.25">
      <c r="A91" s="66" t="s">
        <v>2333</v>
      </c>
      <c r="B91" s="66" t="s">
        <v>2334</v>
      </c>
      <c r="C91" s="135">
        <v>0</v>
      </c>
      <c r="D91" s="135">
        <v>500000000</v>
      </c>
      <c r="E91" s="135">
        <v>0</v>
      </c>
      <c r="F91" s="80">
        <f t="shared" si="4"/>
        <v>500000000</v>
      </c>
      <c r="G91" s="135">
        <v>500000000</v>
      </c>
      <c r="H91" s="80">
        <f t="shared" si="5"/>
        <v>500000000</v>
      </c>
      <c r="I91" s="137">
        <f t="shared" si="6"/>
        <v>0</v>
      </c>
      <c r="J91" s="69" t="str">
        <f t="shared" si="7"/>
        <v>1.1.1</v>
      </c>
    </row>
    <row r="92" spans="1:10" x14ac:dyDescent="0.25">
      <c r="A92" s="66" t="s">
        <v>194</v>
      </c>
      <c r="B92" s="66" t="s">
        <v>195</v>
      </c>
      <c r="C92" s="135">
        <v>756510</v>
      </c>
      <c r="D92" s="135">
        <v>0</v>
      </c>
      <c r="E92" s="135">
        <v>11000</v>
      </c>
      <c r="F92" s="80">
        <f t="shared" si="4"/>
        <v>-11000</v>
      </c>
      <c r="G92" s="135">
        <v>745510</v>
      </c>
      <c r="H92" s="80">
        <f t="shared" si="5"/>
        <v>745510</v>
      </c>
      <c r="I92" s="137">
        <f t="shared" si="6"/>
        <v>0</v>
      </c>
      <c r="J92" s="69" t="str">
        <f t="shared" si="7"/>
        <v>1.1.1</v>
      </c>
    </row>
    <row r="93" spans="1:10" x14ac:dyDescent="0.25">
      <c r="A93" s="66" t="s">
        <v>196</v>
      </c>
      <c r="B93" s="66" t="s">
        <v>197</v>
      </c>
      <c r="C93" s="135">
        <v>756510</v>
      </c>
      <c r="D93" s="135">
        <v>0</v>
      </c>
      <c r="E93" s="135">
        <v>11000</v>
      </c>
      <c r="F93" s="80">
        <f t="shared" si="4"/>
        <v>-11000</v>
      </c>
      <c r="G93" s="135">
        <v>745510</v>
      </c>
      <c r="H93" s="80">
        <f t="shared" si="5"/>
        <v>745510</v>
      </c>
      <c r="I93" s="137">
        <f t="shared" si="6"/>
        <v>0</v>
      </c>
      <c r="J93" s="69" t="str">
        <f t="shared" si="7"/>
        <v>1.1.1</v>
      </c>
    </row>
    <row r="94" spans="1:10" x14ac:dyDescent="0.25">
      <c r="A94" s="66" t="s">
        <v>1395</v>
      </c>
      <c r="B94" s="66" t="s">
        <v>1396</v>
      </c>
      <c r="C94" s="135">
        <v>-0.02</v>
      </c>
      <c r="D94" s="135">
        <v>6252.93</v>
      </c>
      <c r="E94" s="135">
        <v>6252.91</v>
      </c>
      <c r="F94" s="80">
        <f t="shared" si="4"/>
        <v>2.0000000000436557E-2</v>
      </c>
      <c r="G94" s="135">
        <v>0</v>
      </c>
      <c r="H94" s="80">
        <f t="shared" si="5"/>
        <v>4.3655704051737132E-13</v>
      </c>
      <c r="I94" s="137">
        <f t="shared" si="6"/>
        <v>-4.3655704051737132E-13</v>
      </c>
      <c r="J94" s="69" t="str">
        <f t="shared" si="7"/>
        <v>1.1.1</v>
      </c>
    </row>
    <row r="95" spans="1:10" x14ac:dyDescent="0.25">
      <c r="A95" s="66" t="s">
        <v>1397</v>
      </c>
      <c r="B95" s="66" t="s">
        <v>1398</v>
      </c>
      <c r="C95" s="135">
        <v>-0.02</v>
      </c>
      <c r="D95" s="135">
        <v>6252.93</v>
      </c>
      <c r="E95" s="135">
        <v>6252.91</v>
      </c>
      <c r="F95" s="80">
        <f t="shared" si="4"/>
        <v>2.0000000000436557E-2</v>
      </c>
      <c r="G95" s="135">
        <v>0</v>
      </c>
      <c r="H95" s="80">
        <f t="shared" si="5"/>
        <v>4.3655704051737132E-13</v>
      </c>
      <c r="I95" s="137">
        <f t="shared" si="6"/>
        <v>-4.3655704051737132E-13</v>
      </c>
      <c r="J95" s="69" t="str">
        <f t="shared" si="7"/>
        <v>1.1.1</v>
      </c>
    </row>
    <row r="96" spans="1:10" x14ac:dyDescent="0.25">
      <c r="A96" s="66" t="s">
        <v>1399</v>
      </c>
      <c r="B96" s="66" t="s">
        <v>1400</v>
      </c>
      <c r="C96" s="135">
        <v>-0.02</v>
      </c>
      <c r="D96" s="135">
        <v>6252.93</v>
      </c>
      <c r="E96" s="135">
        <v>6252.91</v>
      </c>
      <c r="F96" s="80">
        <f t="shared" si="4"/>
        <v>2.0000000000436557E-2</v>
      </c>
      <c r="G96" s="135">
        <v>0</v>
      </c>
      <c r="H96" s="80">
        <f t="shared" si="5"/>
        <v>4.3655704051737132E-13</v>
      </c>
      <c r="I96" s="137">
        <f t="shared" si="6"/>
        <v>-4.3655704051737132E-13</v>
      </c>
      <c r="J96" s="69" t="str">
        <f t="shared" si="7"/>
        <v>1.1.1</v>
      </c>
    </row>
    <row r="97" spans="1:10" x14ac:dyDescent="0.25">
      <c r="A97" s="66" t="s">
        <v>94</v>
      </c>
      <c r="B97" s="66" t="s">
        <v>95</v>
      </c>
      <c r="C97" s="135">
        <v>11865276.880000001</v>
      </c>
      <c r="D97" s="135">
        <v>547910331.95000005</v>
      </c>
      <c r="E97" s="135">
        <v>540429012.13</v>
      </c>
      <c r="F97" s="80">
        <f t="shared" si="4"/>
        <v>7481319.8200000525</v>
      </c>
      <c r="G97" s="135">
        <v>19346596.699999999</v>
      </c>
      <c r="H97" s="80">
        <f t="shared" si="5"/>
        <v>19346596.700000055</v>
      </c>
      <c r="I97" s="137">
        <f t="shared" si="6"/>
        <v>-5.5879354476928711E-8</v>
      </c>
      <c r="J97" s="69" t="str">
        <f t="shared" si="7"/>
        <v>1.1.2</v>
      </c>
    </row>
    <row r="98" spans="1:10" x14ac:dyDescent="0.25">
      <c r="A98" s="66" t="s">
        <v>198</v>
      </c>
      <c r="B98" s="66" t="s">
        <v>199</v>
      </c>
      <c r="C98" s="135">
        <v>0</v>
      </c>
      <c r="D98" s="135">
        <v>53027127.280000001</v>
      </c>
      <c r="E98" s="135">
        <v>53027127.280000001</v>
      </c>
      <c r="F98" s="80">
        <f t="shared" si="4"/>
        <v>0</v>
      </c>
      <c r="G98" s="135">
        <v>0</v>
      </c>
      <c r="H98" s="80">
        <f t="shared" si="5"/>
        <v>0</v>
      </c>
      <c r="I98" s="137">
        <f t="shared" si="6"/>
        <v>0</v>
      </c>
      <c r="J98" s="69" t="str">
        <f t="shared" si="7"/>
        <v>1.1.2</v>
      </c>
    </row>
    <row r="99" spans="1:10" x14ac:dyDescent="0.25">
      <c r="A99" s="66" t="s">
        <v>200</v>
      </c>
      <c r="B99" s="66" t="s">
        <v>201</v>
      </c>
      <c r="C99" s="135">
        <v>0</v>
      </c>
      <c r="D99" s="135">
        <v>53024557.329999998</v>
      </c>
      <c r="E99" s="135">
        <v>53024557.329999998</v>
      </c>
      <c r="F99" s="80">
        <f t="shared" si="4"/>
        <v>0</v>
      </c>
      <c r="G99" s="135">
        <v>0</v>
      </c>
      <c r="H99" s="80">
        <f t="shared" si="5"/>
        <v>0</v>
      </c>
      <c r="I99" s="137">
        <f t="shared" si="6"/>
        <v>0</v>
      </c>
      <c r="J99" s="69" t="str">
        <f t="shared" si="7"/>
        <v>1.1.2</v>
      </c>
    </row>
    <row r="100" spans="1:10" x14ac:dyDescent="0.25">
      <c r="A100" s="66" t="s">
        <v>1456</v>
      </c>
      <c r="B100" s="66" t="s">
        <v>1457</v>
      </c>
      <c r="C100" s="135">
        <v>0</v>
      </c>
      <c r="D100" s="135">
        <v>53024557.329999998</v>
      </c>
      <c r="E100" s="135">
        <v>53024557.329999998</v>
      </c>
      <c r="F100" s="80">
        <f t="shared" si="4"/>
        <v>0</v>
      </c>
      <c r="G100" s="135">
        <v>0</v>
      </c>
      <c r="H100" s="80">
        <f t="shared" si="5"/>
        <v>0</v>
      </c>
      <c r="I100" s="137">
        <f t="shared" si="6"/>
        <v>0</v>
      </c>
      <c r="J100" s="69" t="str">
        <f t="shared" si="7"/>
        <v>1.1.2</v>
      </c>
    </row>
    <row r="101" spans="1:10" x14ac:dyDescent="0.25">
      <c r="A101" s="66" t="s">
        <v>202</v>
      </c>
      <c r="B101" s="66" t="s">
        <v>203</v>
      </c>
      <c r="C101" s="135">
        <v>0</v>
      </c>
      <c r="D101" s="135">
        <v>2569.9499999999998</v>
      </c>
      <c r="E101" s="135">
        <v>2569.9499999999998</v>
      </c>
      <c r="F101" s="80">
        <f t="shared" si="4"/>
        <v>0</v>
      </c>
      <c r="G101" s="135">
        <v>0</v>
      </c>
      <c r="H101" s="80">
        <f t="shared" si="5"/>
        <v>0</v>
      </c>
      <c r="I101" s="137">
        <f t="shared" si="6"/>
        <v>0</v>
      </c>
      <c r="J101" s="69" t="str">
        <f t="shared" si="7"/>
        <v>1.1.2</v>
      </c>
    </row>
    <row r="102" spans="1:10" x14ac:dyDescent="0.25">
      <c r="A102" s="66" t="s">
        <v>1458</v>
      </c>
      <c r="B102" s="66" t="s">
        <v>1459</v>
      </c>
      <c r="C102" s="135">
        <v>0</v>
      </c>
      <c r="D102" s="135">
        <v>2569.9499999999998</v>
      </c>
      <c r="E102" s="135">
        <v>2569.9499999999998</v>
      </c>
      <c r="F102" s="80">
        <f t="shared" si="4"/>
        <v>0</v>
      </c>
      <c r="G102" s="135">
        <v>0</v>
      </c>
      <c r="H102" s="80">
        <f t="shared" si="5"/>
        <v>0</v>
      </c>
      <c r="I102" s="137">
        <f t="shared" si="6"/>
        <v>0</v>
      </c>
      <c r="J102" s="69" t="str">
        <f t="shared" si="7"/>
        <v>1.1.2</v>
      </c>
    </row>
    <row r="103" spans="1:10" x14ac:dyDescent="0.25">
      <c r="A103" s="66" t="s">
        <v>204</v>
      </c>
      <c r="B103" s="66" t="s">
        <v>205</v>
      </c>
      <c r="C103" s="135">
        <v>11865276.869999999</v>
      </c>
      <c r="D103" s="135">
        <v>30952316.609999999</v>
      </c>
      <c r="E103" s="135">
        <v>23470996.789999999</v>
      </c>
      <c r="F103" s="80">
        <f t="shared" si="4"/>
        <v>7481319.8200000003</v>
      </c>
      <c r="G103" s="135">
        <v>19346596.690000001</v>
      </c>
      <c r="H103" s="80">
        <f t="shared" si="5"/>
        <v>19346596.689999998</v>
      </c>
      <c r="I103" s="137">
        <f t="shared" si="6"/>
        <v>0</v>
      </c>
      <c r="J103" s="69" t="str">
        <f t="shared" si="7"/>
        <v>1.1.2</v>
      </c>
    </row>
    <row r="104" spans="1:10" x14ac:dyDescent="0.25">
      <c r="A104" s="66" t="s">
        <v>206</v>
      </c>
      <c r="B104" s="66" t="s">
        <v>207</v>
      </c>
      <c r="C104" s="135">
        <v>2362310.7400000002</v>
      </c>
      <c r="D104" s="135">
        <v>706637.8</v>
      </c>
      <c r="E104" s="135">
        <v>495910.8</v>
      </c>
      <c r="F104" s="80">
        <f t="shared" si="4"/>
        <v>210727.00000000006</v>
      </c>
      <c r="G104" s="135">
        <v>2573037.7400000002</v>
      </c>
      <c r="H104" s="80">
        <f t="shared" si="5"/>
        <v>2573037.7400000002</v>
      </c>
      <c r="I104" s="137">
        <f t="shared" si="6"/>
        <v>0</v>
      </c>
      <c r="J104" s="69" t="str">
        <f t="shared" si="7"/>
        <v>1.1.2</v>
      </c>
    </row>
    <row r="105" spans="1:10" x14ac:dyDescent="0.25">
      <c r="A105" s="66" t="s">
        <v>208</v>
      </c>
      <c r="B105" s="66" t="s">
        <v>209</v>
      </c>
      <c r="C105" s="135">
        <v>62900.32</v>
      </c>
      <c r="D105" s="135">
        <v>4055324.41</v>
      </c>
      <c r="E105" s="135">
        <v>0</v>
      </c>
      <c r="F105" s="80">
        <f t="shared" si="4"/>
        <v>4055324.41</v>
      </c>
      <c r="G105" s="135">
        <v>4118224.73</v>
      </c>
      <c r="H105" s="80">
        <f t="shared" si="5"/>
        <v>4118224.73</v>
      </c>
      <c r="I105" s="137">
        <f t="shared" si="6"/>
        <v>0</v>
      </c>
      <c r="J105" s="69" t="str">
        <f t="shared" si="7"/>
        <v>1.1.2</v>
      </c>
    </row>
    <row r="106" spans="1:10" x14ac:dyDescent="0.25">
      <c r="A106" s="66" t="s">
        <v>210</v>
      </c>
      <c r="B106" s="66" t="s">
        <v>211</v>
      </c>
      <c r="C106" s="135">
        <v>261297.7</v>
      </c>
      <c r="D106" s="135">
        <v>154815</v>
      </c>
      <c r="E106" s="135">
        <v>154815</v>
      </c>
      <c r="F106" s="80">
        <f t="shared" si="4"/>
        <v>0</v>
      </c>
      <c r="G106" s="135">
        <v>261297.7</v>
      </c>
      <c r="H106" s="80">
        <f t="shared" si="5"/>
        <v>261297.7</v>
      </c>
      <c r="I106" s="137">
        <f t="shared" si="6"/>
        <v>0</v>
      </c>
      <c r="J106" s="69" t="str">
        <f t="shared" si="7"/>
        <v>1.1.2</v>
      </c>
    </row>
    <row r="107" spans="1:10" x14ac:dyDescent="0.25">
      <c r="A107" s="66" t="s">
        <v>212</v>
      </c>
      <c r="B107" s="66" t="s">
        <v>213</v>
      </c>
      <c r="C107" s="135">
        <v>261297.7</v>
      </c>
      <c r="D107" s="135">
        <v>154815</v>
      </c>
      <c r="E107" s="135">
        <v>154815</v>
      </c>
      <c r="F107" s="80">
        <f t="shared" si="4"/>
        <v>0</v>
      </c>
      <c r="G107" s="135">
        <v>261297.7</v>
      </c>
      <c r="H107" s="80">
        <f t="shared" si="5"/>
        <v>261297.7</v>
      </c>
      <c r="I107" s="137">
        <f t="shared" si="6"/>
        <v>0</v>
      </c>
      <c r="J107" s="69" t="str">
        <f t="shared" si="7"/>
        <v>1.1.2</v>
      </c>
    </row>
    <row r="108" spans="1:10" x14ac:dyDescent="0.25">
      <c r="A108" s="66" t="s">
        <v>214</v>
      </c>
      <c r="B108" s="66" t="s">
        <v>215</v>
      </c>
      <c r="C108" s="135">
        <v>1063758.76</v>
      </c>
      <c r="D108" s="135">
        <v>946102.62</v>
      </c>
      <c r="E108" s="135">
        <v>58737.53</v>
      </c>
      <c r="F108" s="80">
        <f t="shared" si="4"/>
        <v>887365.09</v>
      </c>
      <c r="G108" s="135">
        <v>1951123.85</v>
      </c>
      <c r="H108" s="80">
        <f t="shared" si="5"/>
        <v>1951123.85</v>
      </c>
      <c r="I108" s="137">
        <f t="shared" si="6"/>
        <v>0</v>
      </c>
      <c r="J108" s="69" t="str">
        <f t="shared" si="7"/>
        <v>1.1.2</v>
      </c>
    </row>
    <row r="109" spans="1:10" x14ac:dyDescent="0.25">
      <c r="A109" s="66" t="s">
        <v>216</v>
      </c>
      <c r="B109" s="66" t="s">
        <v>217</v>
      </c>
      <c r="C109" s="135">
        <v>949455.4</v>
      </c>
      <c r="D109" s="135">
        <v>932829.81</v>
      </c>
      <c r="E109" s="135">
        <v>44020.02</v>
      </c>
      <c r="F109" s="80">
        <f t="shared" si="4"/>
        <v>888809.79</v>
      </c>
      <c r="G109" s="135">
        <v>1838265.19</v>
      </c>
      <c r="H109" s="80">
        <f t="shared" si="5"/>
        <v>1838265.19</v>
      </c>
      <c r="I109" s="137">
        <f t="shared" si="6"/>
        <v>0</v>
      </c>
      <c r="J109" s="69" t="str">
        <f t="shared" si="7"/>
        <v>1.1.2</v>
      </c>
    </row>
    <row r="110" spans="1:10" x14ac:dyDescent="0.25">
      <c r="A110" s="66" t="s">
        <v>218</v>
      </c>
      <c r="B110" s="66" t="s">
        <v>219</v>
      </c>
      <c r="C110" s="135">
        <v>5049.18</v>
      </c>
      <c r="D110" s="135">
        <v>13272.81</v>
      </c>
      <c r="E110" s="135">
        <v>14717.51</v>
      </c>
      <c r="F110" s="80">
        <f t="shared" si="4"/>
        <v>-1444.7000000000007</v>
      </c>
      <c r="G110" s="135">
        <v>3604.48</v>
      </c>
      <c r="H110" s="80">
        <f t="shared" si="5"/>
        <v>3604.4799999999996</v>
      </c>
      <c r="I110" s="137">
        <f t="shared" si="6"/>
        <v>0</v>
      </c>
      <c r="J110" s="69" t="str">
        <f t="shared" si="7"/>
        <v>1.1.2</v>
      </c>
    </row>
    <row r="111" spans="1:10" x14ac:dyDescent="0.25">
      <c r="A111" s="66" t="s">
        <v>220</v>
      </c>
      <c r="B111" s="66" t="s">
        <v>221</v>
      </c>
      <c r="C111" s="135">
        <v>109254.18</v>
      </c>
      <c r="D111" s="135">
        <v>0</v>
      </c>
      <c r="E111" s="135">
        <v>0</v>
      </c>
      <c r="F111" s="80">
        <f t="shared" si="4"/>
        <v>0</v>
      </c>
      <c r="G111" s="135">
        <v>109254.18</v>
      </c>
      <c r="H111" s="80">
        <f t="shared" si="5"/>
        <v>109254.18</v>
      </c>
      <c r="I111" s="137">
        <f t="shared" si="6"/>
        <v>0</v>
      </c>
      <c r="J111" s="69" t="str">
        <f t="shared" si="7"/>
        <v>1.1.2</v>
      </c>
    </row>
    <row r="112" spans="1:10" x14ac:dyDescent="0.25">
      <c r="A112" s="66" t="s">
        <v>222</v>
      </c>
      <c r="B112" s="66" t="s">
        <v>223</v>
      </c>
      <c r="C112" s="135">
        <v>8401.16</v>
      </c>
      <c r="D112" s="135">
        <v>0</v>
      </c>
      <c r="E112" s="135">
        <v>0</v>
      </c>
      <c r="F112" s="80">
        <f t="shared" si="4"/>
        <v>0</v>
      </c>
      <c r="G112" s="135">
        <v>8401.16</v>
      </c>
      <c r="H112" s="80">
        <f t="shared" si="5"/>
        <v>8401.16</v>
      </c>
      <c r="I112" s="137">
        <f t="shared" si="6"/>
        <v>0</v>
      </c>
      <c r="J112" s="69" t="str">
        <f t="shared" si="7"/>
        <v>1.1.2</v>
      </c>
    </row>
    <row r="113" spans="1:10" x14ac:dyDescent="0.25">
      <c r="A113" s="66" t="s">
        <v>224</v>
      </c>
      <c r="B113" s="66" t="s">
        <v>225</v>
      </c>
      <c r="C113" s="135">
        <v>8401.16</v>
      </c>
      <c r="D113" s="135">
        <v>0</v>
      </c>
      <c r="E113" s="135">
        <v>0</v>
      </c>
      <c r="F113" s="80">
        <f t="shared" si="4"/>
        <v>0</v>
      </c>
      <c r="G113" s="135">
        <v>8401.16</v>
      </c>
      <c r="H113" s="80">
        <f t="shared" si="5"/>
        <v>8401.16</v>
      </c>
      <c r="I113" s="137">
        <f t="shared" si="6"/>
        <v>0</v>
      </c>
      <c r="J113" s="69" t="str">
        <f t="shared" si="7"/>
        <v>1.1.2</v>
      </c>
    </row>
    <row r="114" spans="1:10" x14ac:dyDescent="0.25">
      <c r="A114" s="66" t="s">
        <v>226</v>
      </c>
      <c r="B114" s="66" t="s">
        <v>227</v>
      </c>
      <c r="C114" s="135">
        <v>8106608.2000000002</v>
      </c>
      <c r="D114" s="135">
        <v>25089436.780000001</v>
      </c>
      <c r="E114" s="135">
        <v>22761533.460000001</v>
      </c>
      <c r="F114" s="80">
        <f t="shared" si="4"/>
        <v>2327903.3200000003</v>
      </c>
      <c r="G114" s="135">
        <v>10434511.52</v>
      </c>
      <c r="H114" s="80">
        <f t="shared" si="5"/>
        <v>10434511.52</v>
      </c>
      <c r="I114" s="137">
        <f t="shared" si="6"/>
        <v>0</v>
      </c>
      <c r="J114" s="69" t="str">
        <f t="shared" si="7"/>
        <v>1.1.2</v>
      </c>
    </row>
    <row r="115" spans="1:10" x14ac:dyDescent="0.25">
      <c r="A115" s="66" t="s">
        <v>228</v>
      </c>
      <c r="B115" s="66" t="s">
        <v>2335</v>
      </c>
      <c r="C115" s="135">
        <v>8106608.2000000002</v>
      </c>
      <c r="D115" s="135">
        <v>2684480.82</v>
      </c>
      <c r="E115" s="135">
        <v>10791089.02</v>
      </c>
      <c r="F115" s="80">
        <f t="shared" si="4"/>
        <v>-8106608.1999999993</v>
      </c>
      <c r="G115" s="135">
        <v>0</v>
      </c>
      <c r="H115" s="80">
        <f t="shared" si="5"/>
        <v>0</v>
      </c>
      <c r="I115" s="137">
        <f t="shared" si="6"/>
        <v>0</v>
      </c>
      <c r="J115" s="69" t="str">
        <f t="shared" si="7"/>
        <v>1.1.2</v>
      </c>
    </row>
    <row r="116" spans="1:10" x14ac:dyDescent="0.25">
      <c r="A116" s="66" t="s">
        <v>2136</v>
      </c>
      <c r="B116" s="66" t="s">
        <v>2137</v>
      </c>
      <c r="C116" s="135">
        <v>0</v>
      </c>
      <c r="D116" s="135">
        <v>22404955.960000001</v>
      </c>
      <c r="E116" s="135">
        <v>11970444.439999999</v>
      </c>
      <c r="F116" s="80">
        <f t="shared" si="4"/>
        <v>10434511.520000001</v>
      </c>
      <c r="G116" s="135">
        <v>10434511.52</v>
      </c>
      <c r="H116" s="80">
        <f t="shared" si="5"/>
        <v>10434511.520000001</v>
      </c>
      <c r="I116" s="137">
        <f t="shared" si="6"/>
        <v>0</v>
      </c>
      <c r="J116" s="69" t="str">
        <f t="shared" si="7"/>
        <v>1.1.2</v>
      </c>
    </row>
    <row r="117" spans="1:10" x14ac:dyDescent="0.25">
      <c r="A117" s="66" t="s">
        <v>229</v>
      </c>
      <c r="B117" s="163" t="s">
        <v>230</v>
      </c>
      <c r="C117" s="135">
        <v>0</v>
      </c>
      <c r="D117" s="135">
        <v>463930888.06</v>
      </c>
      <c r="E117" s="135">
        <v>463930888.06</v>
      </c>
      <c r="F117" s="80">
        <f t="shared" si="4"/>
        <v>0</v>
      </c>
      <c r="G117" s="135">
        <v>0</v>
      </c>
      <c r="H117" s="80">
        <f t="shared" si="5"/>
        <v>0</v>
      </c>
      <c r="I117" s="137">
        <f t="shared" si="6"/>
        <v>0</v>
      </c>
      <c r="J117" s="69" t="str">
        <f t="shared" si="7"/>
        <v>1.1.2</v>
      </c>
    </row>
    <row r="118" spans="1:10" x14ac:dyDescent="0.25">
      <c r="A118" s="66" t="s">
        <v>231</v>
      </c>
      <c r="B118" s="66" t="s">
        <v>232</v>
      </c>
      <c r="C118" s="135">
        <v>0</v>
      </c>
      <c r="D118" s="135">
        <v>463930888.06</v>
      </c>
      <c r="E118" s="135">
        <v>463930888.06</v>
      </c>
      <c r="F118" s="80">
        <f t="shared" si="4"/>
        <v>0</v>
      </c>
      <c r="G118" s="135">
        <v>0</v>
      </c>
      <c r="H118" s="80">
        <f t="shared" si="5"/>
        <v>0</v>
      </c>
      <c r="I118" s="137">
        <f t="shared" si="6"/>
        <v>0</v>
      </c>
      <c r="J118" s="69" t="str">
        <f t="shared" si="7"/>
        <v>1.1.2</v>
      </c>
    </row>
    <row r="119" spans="1:10" x14ac:dyDescent="0.25">
      <c r="A119" s="66" t="s">
        <v>1460</v>
      </c>
      <c r="B119" s="66" t="s">
        <v>1461</v>
      </c>
      <c r="C119" s="135">
        <v>0</v>
      </c>
      <c r="D119" s="135">
        <v>463930888.06</v>
      </c>
      <c r="E119" s="135">
        <v>463930888.06</v>
      </c>
      <c r="F119" s="80">
        <f t="shared" si="4"/>
        <v>0</v>
      </c>
      <c r="G119" s="135">
        <v>0</v>
      </c>
      <c r="H119" s="80">
        <f t="shared" si="5"/>
        <v>0</v>
      </c>
      <c r="I119" s="137">
        <f t="shared" si="6"/>
        <v>0</v>
      </c>
      <c r="J119" s="69" t="str">
        <f t="shared" si="7"/>
        <v>1.1.2</v>
      </c>
    </row>
    <row r="120" spans="1:10" x14ac:dyDescent="0.25">
      <c r="A120" s="66" t="s">
        <v>92</v>
      </c>
      <c r="B120" s="66" t="s">
        <v>93</v>
      </c>
      <c r="C120" s="135">
        <v>375146335.04000002</v>
      </c>
      <c r="D120" s="135">
        <v>247577579.24000001</v>
      </c>
      <c r="E120" s="135">
        <v>197043402.72999999</v>
      </c>
      <c r="F120" s="80">
        <f t="shared" si="4"/>
        <v>50534176.51000002</v>
      </c>
      <c r="G120" s="135">
        <v>425680511.55000001</v>
      </c>
      <c r="H120" s="80">
        <f t="shared" si="5"/>
        <v>425680511.55000007</v>
      </c>
      <c r="I120" s="137">
        <f t="shared" si="6"/>
        <v>0</v>
      </c>
      <c r="J120" s="69" t="str">
        <f t="shared" si="7"/>
        <v>1.1.3</v>
      </c>
    </row>
    <row r="121" spans="1:10" x14ac:dyDescent="0.25">
      <c r="A121" s="66" t="s">
        <v>1641</v>
      </c>
      <c r="B121" s="66" t="s">
        <v>1642</v>
      </c>
      <c r="C121" s="135">
        <v>143036653.02000001</v>
      </c>
      <c r="D121" s="135">
        <v>7250577.54</v>
      </c>
      <c r="E121" s="135">
        <v>1277885.5</v>
      </c>
      <c r="F121" s="80">
        <f t="shared" si="4"/>
        <v>5972692.04</v>
      </c>
      <c r="G121" s="135">
        <v>149009345.06</v>
      </c>
      <c r="H121" s="80">
        <f t="shared" si="5"/>
        <v>149009345.06</v>
      </c>
      <c r="I121" s="137">
        <f t="shared" si="6"/>
        <v>0</v>
      </c>
      <c r="J121" s="69" t="str">
        <f t="shared" si="7"/>
        <v>1.1.3</v>
      </c>
    </row>
    <row r="122" spans="1:10" x14ac:dyDescent="0.25">
      <c r="A122" s="66" t="s">
        <v>2138</v>
      </c>
      <c r="B122" s="66" t="s">
        <v>2139</v>
      </c>
      <c r="C122" s="135">
        <v>6685331.3200000003</v>
      </c>
      <c r="D122" s="135">
        <v>62648.93</v>
      </c>
      <c r="E122" s="135">
        <v>1277885.48</v>
      </c>
      <c r="F122" s="80">
        <f t="shared" si="4"/>
        <v>-1215236.55</v>
      </c>
      <c r="G122" s="135">
        <v>5470094.7699999996</v>
      </c>
      <c r="H122" s="80">
        <f t="shared" si="5"/>
        <v>5470094.7700000005</v>
      </c>
      <c r="I122" s="137">
        <f t="shared" si="6"/>
        <v>0</v>
      </c>
      <c r="J122" s="69" t="str">
        <f t="shared" si="7"/>
        <v>1.1.3</v>
      </c>
    </row>
    <row r="123" spans="1:10" x14ac:dyDescent="0.25">
      <c r="A123" s="66" t="s">
        <v>1643</v>
      </c>
      <c r="B123" s="163" t="s">
        <v>1644</v>
      </c>
      <c r="C123" s="135">
        <v>136351321.69999999</v>
      </c>
      <c r="D123" s="135">
        <v>7187928.6100000003</v>
      </c>
      <c r="E123" s="135">
        <v>0.02</v>
      </c>
      <c r="F123" s="80">
        <f t="shared" si="4"/>
        <v>7187928.5900000008</v>
      </c>
      <c r="G123" s="135">
        <v>143539250.28999999</v>
      </c>
      <c r="H123" s="80">
        <f t="shared" si="5"/>
        <v>143539250.28999999</v>
      </c>
      <c r="I123" s="137">
        <f t="shared" si="6"/>
        <v>0</v>
      </c>
      <c r="J123" s="69" t="str">
        <f t="shared" si="7"/>
        <v>1.1.3</v>
      </c>
    </row>
    <row r="124" spans="1:10" x14ac:dyDescent="0.25">
      <c r="A124" s="66" t="s">
        <v>2216</v>
      </c>
      <c r="B124" s="66" t="s">
        <v>2217</v>
      </c>
      <c r="C124" s="135">
        <v>25201200</v>
      </c>
      <c r="D124" s="135">
        <v>0</v>
      </c>
      <c r="E124" s="135">
        <v>0</v>
      </c>
      <c r="F124" s="80">
        <f t="shared" si="4"/>
        <v>0</v>
      </c>
      <c r="G124" s="135">
        <v>25201200</v>
      </c>
      <c r="H124" s="80">
        <f t="shared" si="5"/>
        <v>25201200</v>
      </c>
      <c r="I124" s="137">
        <f t="shared" si="6"/>
        <v>0</v>
      </c>
      <c r="J124" s="69" t="str">
        <f t="shared" si="7"/>
        <v>1.1.3</v>
      </c>
    </row>
    <row r="125" spans="1:10" x14ac:dyDescent="0.25">
      <c r="A125" s="66" t="s">
        <v>2218</v>
      </c>
      <c r="B125" s="66" t="s">
        <v>2219</v>
      </c>
      <c r="C125" s="135">
        <v>3950000</v>
      </c>
      <c r="D125" s="135">
        <v>0</v>
      </c>
      <c r="E125" s="135">
        <v>0</v>
      </c>
      <c r="F125" s="80">
        <f t="shared" si="4"/>
        <v>0</v>
      </c>
      <c r="G125" s="135">
        <v>3950000</v>
      </c>
      <c r="H125" s="80">
        <f t="shared" si="5"/>
        <v>3950000</v>
      </c>
      <c r="I125" s="137">
        <f t="shared" si="6"/>
        <v>0</v>
      </c>
      <c r="J125" s="69" t="str">
        <f t="shared" si="7"/>
        <v>1.1.3</v>
      </c>
    </row>
    <row r="126" spans="1:10" x14ac:dyDescent="0.25">
      <c r="A126" s="66" t="s">
        <v>2220</v>
      </c>
      <c r="B126" s="66" t="s">
        <v>2221</v>
      </c>
      <c r="C126" s="135">
        <v>21251200</v>
      </c>
      <c r="D126" s="135">
        <v>0</v>
      </c>
      <c r="E126" s="135">
        <v>0</v>
      </c>
      <c r="F126" s="80">
        <f t="shared" si="4"/>
        <v>0</v>
      </c>
      <c r="G126" s="135">
        <v>21251200</v>
      </c>
      <c r="H126" s="80">
        <f t="shared" si="5"/>
        <v>21251200</v>
      </c>
      <c r="I126" s="137">
        <f t="shared" si="6"/>
        <v>0</v>
      </c>
      <c r="J126" s="69" t="str">
        <f t="shared" si="7"/>
        <v>1.1.3</v>
      </c>
    </row>
    <row r="127" spans="1:10" x14ac:dyDescent="0.25">
      <c r="A127" s="66" t="s">
        <v>233</v>
      </c>
      <c r="B127" s="66" t="s">
        <v>234</v>
      </c>
      <c r="C127" s="135">
        <v>171619025.55000001</v>
      </c>
      <c r="D127" s="135">
        <v>240327001.66</v>
      </c>
      <c r="E127" s="135">
        <v>179398764.25999999</v>
      </c>
      <c r="F127" s="80">
        <f t="shared" si="4"/>
        <v>60928237.400000006</v>
      </c>
      <c r="G127" s="135">
        <v>232547262.94999999</v>
      </c>
      <c r="H127" s="80">
        <f t="shared" si="5"/>
        <v>232547262.95000002</v>
      </c>
      <c r="I127" s="137">
        <f t="shared" si="6"/>
        <v>0</v>
      </c>
      <c r="J127" s="69" t="str">
        <f t="shared" si="7"/>
        <v>1.1.3</v>
      </c>
    </row>
    <row r="128" spans="1:10" x14ac:dyDescent="0.25">
      <c r="A128" s="66" t="s">
        <v>235</v>
      </c>
      <c r="B128" s="66" t="s">
        <v>236</v>
      </c>
      <c r="C128" s="135">
        <v>50323.519999999997</v>
      </c>
      <c r="D128" s="135">
        <v>0</v>
      </c>
      <c r="E128" s="135">
        <v>0</v>
      </c>
      <c r="F128" s="80">
        <f t="shared" si="4"/>
        <v>0</v>
      </c>
      <c r="G128" s="135">
        <v>50323.519999999997</v>
      </c>
      <c r="H128" s="80">
        <f t="shared" si="5"/>
        <v>50323.519999999997</v>
      </c>
      <c r="I128" s="137">
        <f t="shared" si="6"/>
        <v>0</v>
      </c>
      <c r="J128" s="69" t="str">
        <f t="shared" si="7"/>
        <v>1.1.3</v>
      </c>
    </row>
    <row r="129" spans="1:10" x14ac:dyDescent="0.25">
      <c r="A129" s="66" t="s">
        <v>237</v>
      </c>
      <c r="B129" s="66" t="s">
        <v>238</v>
      </c>
      <c r="C129" s="135">
        <v>25570.98</v>
      </c>
      <c r="D129" s="135">
        <v>0</v>
      </c>
      <c r="E129" s="135">
        <v>0</v>
      </c>
      <c r="F129" s="80">
        <f t="shared" si="4"/>
        <v>0</v>
      </c>
      <c r="G129" s="135">
        <v>25570.98</v>
      </c>
      <c r="H129" s="80">
        <f t="shared" si="5"/>
        <v>25570.98</v>
      </c>
      <c r="I129" s="137">
        <f t="shared" si="6"/>
        <v>0</v>
      </c>
      <c r="J129" s="69" t="str">
        <f t="shared" si="7"/>
        <v>1.1.3</v>
      </c>
    </row>
    <row r="130" spans="1:10" x14ac:dyDescent="0.25">
      <c r="A130" s="66" t="s">
        <v>239</v>
      </c>
      <c r="B130" s="66" t="s">
        <v>240</v>
      </c>
      <c r="C130" s="135">
        <v>24752.54</v>
      </c>
      <c r="D130" s="135">
        <v>0</v>
      </c>
      <c r="E130" s="135">
        <v>0</v>
      </c>
      <c r="F130" s="80">
        <f t="shared" si="4"/>
        <v>0</v>
      </c>
      <c r="G130" s="135">
        <v>24752.54</v>
      </c>
      <c r="H130" s="80">
        <f t="shared" si="5"/>
        <v>24752.54</v>
      </c>
      <c r="I130" s="137">
        <f t="shared" si="6"/>
        <v>0</v>
      </c>
      <c r="J130" s="69" t="str">
        <f t="shared" si="7"/>
        <v>1.1.3</v>
      </c>
    </row>
    <row r="131" spans="1:10" x14ac:dyDescent="0.25">
      <c r="A131" s="66" t="s">
        <v>241</v>
      </c>
      <c r="B131" s="66" t="s">
        <v>236</v>
      </c>
      <c r="C131" s="135">
        <v>171568702.03</v>
      </c>
      <c r="D131" s="135">
        <v>240327001.66</v>
      </c>
      <c r="E131" s="135">
        <v>179398764.25999999</v>
      </c>
      <c r="F131" s="80">
        <f t="shared" ref="F131:F194" si="8">+D131-E131</f>
        <v>60928237.400000006</v>
      </c>
      <c r="G131" s="135">
        <v>232496939.43000001</v>
      </c>
      <c r="H131" s="80">
        <f t="shared" ref="H131:H194" si="9">+C131+F131</f>
        <v>232496939.43000001</v>
      </c>
      <c r="I131" s="137">
        <f t="shared" ref="I131:I194" si="10">+G131-H131</f>
        <v>0</v>
      </c>
      <c r="J131" s="69" t="str">
        <f t="shared" ref="J131:J194" si="11">MID(A131,1,5)</f>
        <v>1.1.3</v>
      </c>
    </row>
    <row r="132" spans="1:10" x14ac:dyDescent="0.25">
      <c r="A132" s="66" t="s">
        <v>1731</v>
      </c>
      <c r="B132" s="66" t="s">
        <v>1732</v>
      </c>
      <c r="C132" s="135">
        <v>35289456.469999999</v>
      </c>
      <c r="D132" s="135">
        <v>0.04</v>
      </c>
      <c r="E132" s="135">
        <v>16366752.970000001</v>
      </c>
      <c r="F132" s="80">
        <f t="shared" si="8"/>
        <v>-16366752.930000002</v>
      </c>
      <c r="G132" s="135">
        <v>18922703.539999999</v>
      </c>
      <c r="H132" s="80">
        <f t="shared" si="9"/>
        <v>18922703.539999999</v>
      </c>
      <c r="I132" s="137">
        <f t="shared" si="10"/>
        <v>0</v>
      </c>
      <c r="J132" s="69" t="str">
        <f t="shared" si="11"/>
        <v>1.1.3</v>
      </c>
    </row>
    <row r="133" spans="1:10" x14ac:dyDescent="0.25">
      <c r="A133" s="66" t="s">
        <v>1752</v>
      </c>
      <c r="B133" s="66" t="s">
        <v>1733</v>
      </c>
      <c r="C133" s="135">
        <v>21305439.800000001</v>
      </c>
      <c r="D133" s="135">
        <v>0.04</v>
      </c>
      <c r="E133" s="135">
        <v>16366752.970000001</v>
      </c>
      <c r="F133" s="80">
        <f t="shared" si="8"/>
        <v>-16366752.930000002</v>
      </c>
      <c r="G133" s="135">
        <v>4938686.87</v>
      </c>
      <c r="H133" s="80">
        <f t="shared" si="9"/>
        <v>4938686.8699999992</v>
      </c>
      <c r="I133" s="137">
        <f t="shared" si="10"/>
        <v>0</v>
      </c>
      <c r="J133" s="69" t="str">
        <f t="shared" si="11"/>
        <v>1.1.3</v>
      </c>
    </row>
    <row r="134" spans="1:10" x14ac:dyDescent="0.25">
      <c r="A134" s="66" t="s">
        <v>2222</v>
      </c>
      <c r="B134" s="66" t="s">
        <v>2223</v>
      </c>
      <c r="C134" s="135">
        <v>13984016.67</v>
      </c>
      <c r="D134" s="135">
        <v>0</v>
      </c>
      <c r="E134" s="135">
        <v>0</v>
      </c>
      <c r="F134" s="80">
        <f t="shared" si="8"/>
        <v>0</v>
      </c>
      <c r="G134" s="135">
        <v>13984016.67</v>
      </c>
      <c r="H134" s="80">
        <f t="shared" si="9"/>
        <v>13984016.67</v>
      </c>
      <c r="I134" s="137">
        <f t="shared" si="10"/>
        <v>0</v>
      </c>
      <c r="J134" s="69" t="str">
        <f t="shared" si="11"/>
        <v>1.1.3</v>
      </c>
    </row>
    <row r="135" spans="1:10" x14ac:dyDescent="0.25">
      <c r="A135" s="66" t="s">
        <v>242</v>
      </c>
      <c r="B135" s="66" t="s">
        <v>243</v>
      </c>
      <c r="C135" s="135">
        <v>13825745453.5</v>
      </c>
      <c r="D135" s="135">
        <v>163976500.38</v>
      </c>
      <c r="E135" s="135">
        <v>111701764.3</v>
      </c>
      <c r="F135" s="80">
        <f t="shared" si="8"/>
        <v>52274736.079999998</v>
      </c>
      <c r="G135" s="135">
        <v>13878020189.58</v>
      </c>
      <c r="H135" s="80">
        <f t="shared" si="9"/>
        <v>13878020189.58</v>
      </c>
      <c r="I135" s="137">
        <f t="shared" si="10"/>
        <v>0</v>
      </c>
      <c r="J135" s="69" t="str">
        <f t="shared" si="11"/>
        <v>1.2.0</v>
      </c>
    </row>
    <row r="136" spans="1:10" x14ac:dyDescent="0.25">
      <c r="A136" s="66" t="s">
        <v>88</v>
      </c>
      <c r="B136" s="66" t="s">
        <v>89</v>
      </c>
      <c r="C136" s="135">
        <v>26932619.129999999</v>
      </c>
      <c r="D136" s="135">
        <v>121207.47</v>
      </c>
      <c r="E136" s="135">
        <v>0</v>
      </c>
      <c r="F136" s="80">
        <f t="shared" si="8"/>
        <v>121207.47</v>
      </c>
      <c r="G136" s="135">
        <v>27053826.600000001</v>
      </c>
      <c r="H136" s="80">
        <f t="shared" si="9"/>
        <v>27053826.599999998</v>
      </c>
      <c r="I136" s="137">
        <f t="shared" si="10"/>
        <v>0</v>
      </c>
      <c r="J136" s="69" t="str">
        <f t="shared" si="11"/>
        <v>1.2.1</v>
      </c>
    </row>
    <row r="137" spans="1:10" x14ac:dyDescent="0.25">
      <c r="A137" s="66" t="s">
        <v>244</v>
      </c>
      <c r="B137" s="163" t="s">
        <v>245</v>
      </c>
      <c r="C137" s="135">
        <v>26932619.129999999</v>
      </c>
      <c r="D137" s="135">
        <v>121207.47</v>
      </c>
      <c r="E137" s="135">
        <v>0</v>
      </c>
      <c r="F137" s="80">
        <f t="shared" si="8"/>
        <v>121207.47</v>
      </c>
      <c r="G137" s="135">
        <v>27053826.600000001</v>
      </c>
      <c r="H137" s="80">
        <f t="shared" si="9"/>
        <v>27053826.599999998</v>
      </c>
      <c r="I137" s="137">
        <f t="shared" si="10"/>
        <v>0</v>
      </c>
      <c r="J137" s="69" t="str">
        <f t="shared" si="11"/>
        <v>1.2.1</v>
      </c>
    </row>
    <row r="138" spans="1:10" x14ac:dyDescent="0.25">
      <c r="A138" s="66" t="s">
        <v>246</v>
      </c>
      <c r="B138" s="66" t="s">
        <v>247</v>
      </c>
      <c r="C138" s="135">
        <v>26932619.129999999</v>
      </c>
      <c r="D138" s="135">
        <v>121207.47</v>
      </c>
      <c r="E138" s="135">
        <v>0</v>
      </c>
      <c r="F138" s="80">
        <f t="shared" si="8"/>
        <v>121207.47</v>
      </c>
      <c r="G138" s="135">
        <v>27053826.600000001</v>
      </c>
      <c r="H138" s="80">
        <f t="shared" si="9"/>
        <v>27053826.599999998</v>
      </c>
      <c r="I138" s="137">
        <f t="shared" si="10"/>
        <v>0</v>
      </c>
      <c r="J138" s="69" t="str">
        <f t="shared" si="11"/>
        <v>1.2.1</v>
      </c>
    </row>
    <row r="139" spans="1:10" x14ac:dyDescent="0.25">
      <c r="A139" s="66" t="s">
        <v>248</v>
      </c>
      <c r="B139" s="66" t="s">
        <v>249</v>
      </c>
      <c r="C139" s="135">
        <v>26932619.129999999</v>
      </c>
      <c r="D139" s="135">
        <v>121207.47</v>
      </c>
      <c r="E139" s="135">
        <v>0</v>
      </c>
      <c r="F139" s="80">
        <f t="shared" si="8"/>
        <v>121207.47</v>
      </c>
      <c r="G139" s="135">
        <v>27053826.600000001</v>
      </c>
      <c r="H139" s="80">
        <f t="shared" si="9"/>
        <v>27053826.599999998</v>
      </c>
      <c r="I139" s="137">
        <f t="shared" si="10"/>
        <v>0</v>
      </c>
      <c r="J139" s="69" t="str">
        <f t="shared" si="11"/>
        <v>1.2.1</v>
      </c>
    </row>
    <row r="140" spans="1:10" x14ac:dyDescent="0.25">
      <c r="A140" s="66" t="s">
        <v>1636</v>
      </c>
      <c r="B140" s="66" t="s">
        <v>1734</v>
      </c>
      <c r="C140" s="135">
        <v>420739468.67000002</v>
      </c>
      <c r="D140" s="135">
        <v>0</v>
      </c>
      <c r="E140" s="135">
        <v>0</v>
      </c>
      <c r="F140" s="80">
        <f t="shared" si="8"/>
        <v>0</v>
      </c>
      <c r="G140" s="135">
        <v>420739468.67000002</v>
      </c>
      <c r="H140" s="80">
        <f t="shared" si="9"/>
        <v>420739468.67000002</v>
      </c>
      <c r="I140" s="137">
        <f t="shared" si="10"/>
        <v>0</v>
      </c>
      <c r="J140" s="69" t="str">
        <f t="shared" si="11"/>
        <v>1.2.2</v>
      </c>
    </row>
    <row r="141" spans="1:10" x14ac:dyDescent="0.25">
      <c r="A141" s="66" t="s">
        <v>1735</v>
      </c>
      <c r="B141" s="66" t="s">
        <v>1803</v>
      </c>
      <c r="C141" s="135">
        <v>420739468.67000002</v>
      </c>
      <c r="D141" s="135">
        <v>0</v>
      </c>
      <c r="E141" s="135">
        <v>0</v>
      </c>
      <c r="F141" s="80">
        <f t="shared" si="8"/>
        <v>0</v>
      </c>
      <c r="G141" s="135">
        <v>420739468.67000002</v>
      </c>
      <c r="H141" s="80">
        <f t="shared" si="9"/>
        <v>420739468.67000002</v>
      </c>
      <c r="I141" s="137">
        <f t="shared" si="10"/>
        <v>0</v>
      </c>
      <c r="J141" s="69" t="str">
        <f t="shared" si="11"/>
        <v>1.2.2</v>
      </c>
    </row>
    <row r="142" spans="1:10" x14ac:dyDescent="0.25">
      <c r="A142" s="66" t="s">
        <v>1736</v>
      </c>
      <c r="B142" s="66" t="s">
        <v>1737</v>
      </c>
      <c r="C142" s="135">
        <v>420739468.67000002</v>
      </c>
      <c r="D142" s="135">
        <v>0</v>
      </c>
      <c r="E142" s="135">
        <v>0</v>
      </c>
      <c r="F142" s="80">
        <f t="shared" si="8"/>
        <v>0</v>
      </c>
      <c r="G142" s="135">
        <v>420739468.67000002</v>
      </c>
      <c r="H142" s="80">
        <f t="shared" si="9"/>
        <v>420739468.67000002</v>
      </c>
      <c r="I142" s="137">
        <f t="shared" si="10"/>
        <v>0</v>
      </c>
      <c r="J142" s="69" t="str">
        <f t="shared" si="11"/>
        <v>1.2.2</v>
      </c>
    </row>
    <row r="143" spans="1:10" x14ac:dyDescent="0.25">
      <c r="A143" s="66" t="s">
        <v>82</v>
      </c>
      <c r="B143" s="66" t="s">
        <v>83</v>
      </c>
      <c r="C143" s="135">
        <v>12417041478.73</v>
      </c>
      <c r="D143" s="135">
        <v>158712794.19</v>
      </c>
      <c r="E143" s="135">
        <v>96841909.689999998</v>
      </c>
      <c r="F143" s="80">
        <f t="shared" si="8"/>
        <v>61870884.5</v>
      </c>
      <c r="G143" s="135">
        <v>12478912363.23</v>
      </c>
      <c r="H143" s="80">
        <f t="shared" si="9"/>
        <v>12478912363.23</v>
      </c>
      <c r="I143" s="137">
        <f t="shared" si="10"/>
        <v>0</v>
      </c>
      <c r="J143" s="69" t="str">
        <f t="shared" si="11"/>
        <v>1.2.3</v>
      </c>
    </row>
    <row r="144" spans="1:10" x14ac:dyDescent="0.25">
      <c r="A144" s="66" t="s">
        <v>250</v>
      </c>
      <c r="B144" s="66" t="s">
        <v>251</v>
      </c>
      <c r="C144" s="135">
        <v>8131971235.9099998</v>
      </c>
      <c r="D144" s="135">
        <v>0</v>
      </c>
      <c r="E144" s="135">
        <v>0</v>
      </c>
      <c r="F144" s="80">
        <f t="shared" si="8"/>
        <v>0</v>
      </c>
      <c r="G144" s="135">
        <v>8131971235.9099998</v>
      </c>
      <c r="H144" s="80">
        <f t="shared" si="9"/>
        <v>8131971235.9099998</v>
      </c>
      <c r="I144" s="137">
        <f t="shared" si="10"/>
        <v>0</v>
      </c>
      <c r="J144" s="69" t="str">
        <f t="shared" si="11"/>
        <v>1.2.3</v>
      </c>
    </row>
    <row r="145" spans="1:10" x14ac:dyDescent="0.25">
      <c r="A145" s="66" t="s">
        <v>252</v>
      </c>
      <c r="B145" s="66" t="s">
        <v>253</v>
      </c>
      <c r="C145" s="135">
        <v>8131971235.9099998</v>
      </c>
      <c r="D145" s="135">
        <v>0</v>
      </c>
      <c r="E145" s="135">
        <v>0</v>
      </c>
      <c r="F145" s="80">
        <f t="shared" si="8"/>
        <v>0</v>
      </c>
      <c r="G145" s="135">
        <v>8131971235.9099998</v>
      </c>
      <c r="H145" s="80">
        <f t="shared" si="9"/>
        <v>8131971235.9099998</v>
      </c>
      <c r="I145" s="137">
        <f t="shared" si="10"/>
        <v>0</v>
      </c>
      <c r="J145" s="69" t="str">
        <f t="shared" si="11"/>
        <v>1.2.3</v>
      </c>
    </row>
    <row r="146" spans="1:10" x14ac:dyDescent="0.25">
      <c r="A146" s="66" t="s">
        <v>254</v>
      </c>
      <c r="B146" s="66" t="s">
        <v>255</v>
      </c>
      <c r="C146" s="135">
        <v>3368614128.9499998</v>
      </c>
      <c r="D146" s="135">
        <v>0</v>
      </c>
      <c r="E146" s="135">
        <v>0</v>
      </c>
      <c r="F146" s="80">
        <f t="shared" si="8"/>
        <v>0</v>
      </c>
      <c r="G146" s="135">
        <v>3368614128.9499998</v>
      </c>
      <c r="H146" s="80">
        <f t="shared" si="9"/>
        <v>3368614128.9499998</v>
      </c>
      <c r="I146" s="137">
        <f t="shared" si="10"/>
        <v>0</v>
      </c>
      <c r="J146" s="69" t="str">
        <f t="shared" si="11"/>
        <v>1.2.3</v>
      </c>
    </row>
    <row r="147" spans="1:10" x14ac:dyDescent="0.25">
      <c r="A147" s="66" t="s">
        <v>256</v>
      </c>
      <c r="B147" s="66" t="s">
        <v>257</v>
      </c>
      <c r="C147" s="135">
        <v>438451742.5</v>
      </c>
      <c r="D147" s="135">
        <v>0</v>
      </c>
      <c r="E147" s="135">
        <v>0</v>
      </c>
      <c r="F147" s="80">
        <f t="shared" si="8"/>
        <v>0</v>
      </c>
      <c r="G147" s="135">
        <v>438451742.5</v>
      </c>
      <c r="H147" s="80">
        <f t="shared" si="9"/>
        <v>438451742.5</v>
      </c>
      <c r="I147" s="137">
        <f t="shared" si="10"/>
        <v>0</v>
      </c>
      <c r="J147" s="69" t="str">
        <f t="shared" si="11"/>
        <v>1.2.3</v>
      </c>
    </row>
    <row r="148" spans="1:10" x14ac:dyDescent="0.25">
      <c r="A148" s="66" t="s">
        <v>258</v>
      </c>
      <c r="B148" s="66" t="s">
        <v>259</v>
      </c>
      <c r="C148" s="135">
        <v>4174732875.5599999</v>
      </c>
      <c r="D148" s="135">
        <v>0</v>
      </c>
      <c r="E148" s="135">
        <v>0</v>
      </c>
      <c r="F148" s="80">
        <f t="shared" si="8"/>
        <v>0</v>
      </c>
      <c r="G148" s="135">
        <v>4174732875.5599999</v>
      </c>
      <c r="H148" s="80">
        <f t="shared" si="9"/>
        <v>4174732875.5599999</v>
      </c>
      <c r="I148" s="137">
        <f t="shared" si="10"/>
        <v>0</v>
      </c>
      <c r="J148" s="69" t="str">
        <f t="shared" si="11"/>
        <v>1.2.3</v>
      </c>
    </row>
    <row r="149" spans="1:10" x14ac:dyDescent="0.25">
      <c r="A149" s="66" t="s">
        <v>260</v>
      </c>
      <c r="B149" s="66" t="s">
        <v>261</v>
      </c>
      <c r="C149" s="135">
        <v>150172488.90000001</v>
      </c>
      <c r="D149" s="135">
        <v>0</v>
      </c>
      <c r="E149" s="135">
        <v>0</v>
      </c>
      <c r="F149" s="80">
        <f t="shared" si="8"/>
        <v>0</v>
      </c>
      <c r="G149" s="135">
        <v>150172488.90000001</v>
      </c>
      <c r="H149" s="80">
        <f t="shared" si="9"/>
        <v>150172488.90000001</v>
      </c>
      <c r="I149" s="137">
        <f t="shared" si="10"/>
        <v>0</v>
      </c>
      <c r="J149" s="69" t="str">
        <f t="shared" si="11"/>
        <v>1.2.3</v>
      </c>
    </row>
    <row r="150" spans="1:10" x14ac:dyDescent="0.25">
      <c r="A150" s="66" t="s">
        <v>262</v>
      </c>
      <c r="B150" s="66" t="s">
        <v>263</v>
      </c>
      <c r="C150" s="135">
        <v>211133819.22</v>
      </c>
      <c r="D150" s="135">
        <v>0</v>
      </c>
      <c r="E150" s="135">
        <v>0</v>
      </c>
      <c r="F150" s="80">
        <f t="shared" si="8"/>
        <v>0</v>
      </c>
      <c r="G150" s="135">
        <v>211133819.22</v>
      </c>
      <c r="H150" s="80">
        <f t="shared" si="9"/>
        <v>211133819.22</v>
      </c>
      <c r="I150" s="137">
        <f t="shared" si="10"/>
        <v>0</v>
      </c>
      <c r="J150" s="69" t="str">
        <f t="shared" si="11"/>
        <v>1.2.3</v>
      </c>
    </row>
    <row r="151" spans="1:10" x14ac:dyDescent="0.25">
      <c r="A151" s="66" t="s">
        <v>264</v>
      </c>
      <c r="B151" s="66" t="s">
        <v>265</v>
      </c>
      <c r="C151" s="135">
        <v>211133819.22</v>
      </c>
      <c r="D151" s="135">
        <v>0</v>
      </c>
      <c r="E151" s="135">
        <v>0</v>
      </c>
      <c r="F151" s="80">
        <f t="shared" si="8"/>
        <v>0</v>
      </c>
      <c r="G151" s="135">
        <v>211133819.22</v>
      </c>
      <c r="H151" s="80">
        <f t="shared" si="9"/>
        <v>211133819.22</v>
      </c>
      <c r="I151" s="137">
        <f t="shared" si="10"/>
        <v>0</v>
      </c>
      <c r="J151" s="69" t="str">
        <f t="shared" si="11"/>
        <v>1.2.3</v>
      </c>
    </row>
    <row r="152" spans="1:10" x14ac:dyDescent="0.25">
      <c r="A152" s="66" t="s">
        <v>266</v>
      </c>
      <c r="B152" s="66" t="s">
        <v>267</v>
      </c>
      <c r="C152" s="135">
        <v>211133819.22</v>
      </c>
      <c r="D152" s="135">
        <v>0</v>
      </c>
      <c r="E152" s="135">
        <v>0</v>
      </c>
      <c r="F152" s="80">
        <f t="shared" si="8"/>
        <v>0</v>
      </c>
      <c r="G152" s="135">
        <v>211133819.22</v>
      </c>
      <c r="H152" s="80">
        <f t="shared" si="9"/>
        <v>211133819.22</v>
      </c>
      <c r="I152" s="137">
        <f t="shared" si="10"/>
        <v>0</v>
      </c>
      <c r="J152" s="69" t="str">
        <f t="shared" si="11"/>
        <v>1.2.3</v>
      </c>
    </row>
    <row r="153" spans="1:10" x14ac:dyDescent="0.25">
      <c r="A153" s="66" t="s">
        <v>268</v>
      </c>
      <c r="B153" s="66" t="s">
        <v>269</v>
      </c>
      <c r="C153" s="135">
        <v>3650753620.8600001</v>
      </c>
      <c r="D153" s="135">
        <v>0</v>
      </c>
      <c r="E153" s="135">
        <v>0</v>
      </c>
      <c r="F153" s="80">
        <f t="shared" si="8"/>
        <v>0</v>
      </c>
      <c r="G153" s="135">
        <v>3650753620.8600001</v>
      </c>
      <c r="H153" s="80">
        <f t="shared" si="9"/>
        <v>3650753620.8600001</v>
      </c>
      <c r="I153" s="137">
        <f t="shared" si="10"/>
        <v>0</v>
      </c>
      <c r="J153" s="69" t="str">
        <f t="shared" si="11"/>
        <v>1.2.3</v>
      </c>
    </row>
    <row r="154" spans="1:10" x14ac:dyDescent="0.25">
      <c r="A154" s="66" t="s">
        <v>270</v>
      </c>
      <c r="B154" s="66" t="s">
        <v>271</v>
      </c>
      <c r="C154" s="135">
        <v>3650753620.8600001</v>
      </c>
      <c r="D154" s="135">
        <v>0</v>
      </c>
      <c r="E154" s="135">
        <v>0</v>
      </c>
      <c r="F154" s="80">
        <f t="shared" si="8"/>
        <v>0</v>
      </c>
      <c r="G154" s="135">
        <v>3650753620.8600001</v>
      </c>
      <c r="H154" s="80">
        <f t="shared" si="9"/>
        <v>3650753620.8600001</v>
      </c>
      <c r="I154" s="137">
        <f t="shared" si="10"/>
        <v>0</v>
      </c>
      <c r="J154" s="69" t="str">
        <f t="shared" si="11"/>
        <v>1.2.3</v>
      </c>
    </row>
    <row r="155" spans="1:10" x14ac:dyDescent="0.25">
      <c r="A155" s="66" t="s">
        <v>272</v>
      </c>
      <c r="B155" s="66" t="s">
        <v>273</v>
      </c>
      <c r="C155" s="135">
        <v>128330476.61</v>
      </c>
      <c r="D155" s="135">
        <v>0</v>
      </c>
      <c r="E155" s="135">
        <v>0</v>
      </c>
      <c r="F155" s="80">
        <f t="shared" si="8"/>
        <v>0</v>
      </c>
      <c r="G155" s="135">
        <v>128330476.61</v>
      </c>
      <c r="H155" s="80">
        <f t="shared" si="9"/>
        <v>128330476.61</v>
      </c>
      <c r="I155" s="137">
        <f t="shared" si="10"/>
        <v>0</v>
      </c>
      <c r="J155" s="69" t="str">
        <f t="shared" si="11"/>
        <v>1.2.3</v>
      </c>
    </row>
    <row r="156" spans="1:10" x14ac:dyDescent="0.25">
      <c r="A156" s="66" t="s">
        <v>274</v>
      </c>
      <c r="B156" s="66" t="s">
        <v>275</v>
      </c>
      <c r="C156" s="135">
        <v>432284347.80000001</v>
      </c>
      <c r="D156" s="135">
        <v>0</v>
      </c>
      <c r="E156" s="135">
        <v>0</v>
      </c>
      <c r="F156" s="80">
        <f t="shared" si="8"/>
        <v>0</v>
      </c>
      <c r="G156" s="135">
        <v>432284347.80000001</v>
      </c>
      <c r="H156" s="80">
        <f t="shared" si="9"/>
        <v>432284347.80000001</v>
      </c>
      <c r="I156" s="137">
        <f t="shared" si="10"/>
        <v>0</v>
      </c>
      <c r="J156" s="69" t="str">
        <f t="shared" si="11"/>
        <v>1.2.3</v>
      </c>
    </row>
    <row r="157" spans="1:10" x14ac:dyDescent="0.25">
      <c r="A157" s="66" t="s">
        <v>276</v>
      </c>
      <c r="B157" s="66" t="s">
        <v>277</v>
      </c>
      <c r="C157" s="135">
        <v>12886575.18</v>
      </c>
      <c r="D157" s="135">
        <v>0</v>
      </c>
      <c r="E157" s="135">
        <v>0</v>
      </c>
      <c r="F157" s="80">
        <f t="shared" si="8"/>
        <v>0</v>
      </c>
      <c r="G157" s="135">
        <v>12886575.18</v>
      </c>
      <c r="H157" s="80">
        <f t="shared" si="9"/>
        <v>12886575.18</v>
      </c>
      <c r="I157" s="137">
        <f t="shared" si="10"/>
        <v>0</v>
      </c>
      <c r="J157" s="69" t="str">
        <f t="shared" si="11"/>
        <v>1.2.3</v>
      </c>
    </row>
    <row r="158" spans="1:10" x14ac:dyDescent="0.25">
      <c r="A158" s="66" t="s">
        <v>278</v>
      </c>
      <c r="B158" s="66" t="s">
        <v>279</v>
      </c>
      <c r="C158" s="135">
        <v>7843121.2999999998</v>
      </c>
      <c r="D158" s="135">
        <v>0</v>
      </c>
      <c r="E158" s="135">
        <v>0</v>
      </c>
      <c r="F158" s="80">
        <f t="shared" si="8"/>
        <v>0</v>
      </c>
      <c r="G158" s="135">
        <v>7843121.2999999998</v>
      </c>
      <c r="H158" s="80">
        <f t="shared" si="9"/>
        <v>7843121.2999999998</v>
      </c>
      <c r="I158" s="137">
        <f t="shared" si="10"/>
        <v>0</v>
      </c>
      <c r="J158" s="69" t="str">
        <f t="shared" si="11"/>
        <v>1.2.3</v>
      </c>
    </row>
    <row r="159" spans="1:10" x14ac:dyDescent="0.25">
      <c r="A159" s="66" t="s">
        <v>280</v>
      </c>
      <c r="B159" s="66" t="s">
        <v>281</v>
      </c>
      <c r="C159" s="135">
        <v>197250</v>
      </c>
      <c r="D159" s="135">
        <v>0</v>
      </c>
      <c r="E159" s="135">
        <v>0</v>
      </c>
      <c r="F159" s="80">
        <f t="shared" si="8"/>
        <v>0</v>
      </c>
      <c r="G159" s="135">
        <v>197250</v>
      </c>
      <c r="H159" s="80">
        <f t="shared" si="9"/>
        <v>197250</v>
      </c>
      <c r="I159" s="137">
        <f t="shared" si="10"/>
        <v>0</v>
      </c>
      <c r="J159" s="69" t="str">
        <f t="shared" si="11"/>
        <v>1.2.3</v>
      </c>
    </row>
    <row r="160" spans="1:10" x14ac:dyDescent="0.25">
      <c r="A160" s="66" t="s">
        <v>282</v>
      </c>
      <c r="B160" s="66" t="s">
        <v>283</v>
      </c>
      <c r="C160" s="135">
        <v>316030333.51999998</v>
      </c>
      <c r="D160" s="135">
        <v>0</v>
      </c>
      <c r="E160" s="135">
        <v>0</v>
      </c>
      <c r="F160" s="80">
        <f t="shared" si="8"/>
        <v>0</v>
      </c>
      <c r="G160" s="135">
        <v>316030333.51999998</v>
      </c>
      <c r="H160" s="80">
        <f t="shared" si="9"/>
        <v>316030333.51999998</v>
      </c>
      <c r="I160" s="137">
        <f t="shared" si="10"/>
        <v>0</v>
      </c>
      <c r="J160" s="69" t="str">
        <f t="shared" si="11"/>
        <v>1.2.3</v>
      </c>
    </row>
    <row r="161" spans="1:10" x14ac:dyDescent="0.25">
      <c r="A161" s="66" t="s">
        <v>284</v>
      </c>
      <c r="B161" s="66" t="s">
        <v>285</v>
      </c>
      <c r="C161" s="135">
        <v>5161122.0999999996</v>
      </c>
      <c r="D161" s="135">
        <v>0</v>
      </c>
      <c r="E161" s="135">
        <v>0</v>
      </c>
      <c r="F161" s="80">
        <f t="shared" si="8"/>
        <v>0</v>
      </c>
      <c r="G161" s="135">
        <v>5161122.0999999996</v>
      </c>
      <c r="H161" s="80">
        <f t="shared" si="9"/>
        <v>5161122.0999999996</v>
      </c>
      <c r="I161" s="137">
        <f t="shared" si="10"/>
        <v>0</v>
      </c>
      <c r="J161" s="69" t="str">
        <f t="shared" si="11"/>
        <v>1.2.3</v>
      </c>
    </row>
    <row r="162" spans="1:10" x14ac:dyDescent="0.25">
      <c r="A162" s="66" t="s">
        <v>286</v>
      </c>
      <c r="B162" s="66" t="s">
        <v>287</v>
      </c>
      <c r="C162" s="135">
        <v>353471759.56</v>
      </c>
      <c r="D162" s="135">
        <v>0</v>
      </c>
      <c r="E162" s="135">
        <v>0</v>
      </c>
      <c r="F162" s="80">
        <f t="shared" si="8"/>
        <v>0</v>
      </c>
      <c r="G162" s="135">
        <v>353471759.56</v>
      </c>
      <c r="H162" s="80">
        <f t="shared" si="9"/>
        <v>353471759.56</v>
      </c>
      <c r="I162" s="137">
        <f t="shared" si="10"/>
        <v>0</v>
      </c>
      <c r="J162" s="69" t="str">
        <f t="shared" si="11"/>
        <v>1.2.3</v>
      </c>
    </row>
    <row r="163" spans="1:10" x14ac:dyDescent="0.25">
      <c r="A163" s="66" t="s">
        <v>288</v>
      </c>
      <c r="B163" s="66" t="s">
        <v>289</v>
      </c>
      <c r="C163" s="135">
        <v>16722092.68</v>
      </c>
      <c r="D163" s="135">
        <v>0</v>
      </c>
      <c r="E163" s="135">
        <v>0</v>
      </c>
      <c r="F163" s="80">
        <f t="shared" si="8"/>
        <v>0</v>
      </c>
      <c r="G163" s="135">
        <v>16722092.68</v>
      </c>
      <c r="H163" s="80">
        <f t="shared" si="9"/>
        <v>16722092.68</v>
      </c>
      <c r="I163" s="137">
        <f t="shared" si="10"/>
        <v>0</v>
      </c>
      <c r="J163" s="69" t="str">
        <f t="shared" si="11"/>
        <v>1.2.3</v>
      </c>
    </row>
    <row r="164" spans="1:10" x14ac:dyDescent="0.25">
      <c r="A164" s="66" t="s">
        <v>290</v>
      </c>
      <c r="B164" s="66" t="s">
        <v>291</v>
      </c>
      <c r="C164" s="135">
        <v>14764306.98</v>
      </c>
      <c r="D164" s="135">
        <v>0</v>
      </c>
      <c r="E164" s="135">
        <v>0</v>
      </c>
      <c r="F164" s="80">
        <f t="shared" si="8"/>
        <v>0</v>
      </c>
      <c r="G164" s="135">
        <v>14764306.98</v>
      </c>
      <c r="H164" s="80">
        <f t="shared" si="9"/>
        <v>14764306.98</v>
      </c>
      <c r="I164" s="137">
        <f t="shared" si="10"/>
        <v>0</v>
      </c>
      <c r="J164" s="69" t="str">
        <f t="shared" si="11"/>
        <v>1.2.3</v>
      </c>
    </row>
    <row r="165" spans="1:10" x14ac:dyDescent="0.25">
      <c r="A165" s="66" t="s">
        <v>292</v>
      </c>
      <c r="B165" s="66" t="s">
        <v>293</v>
      </c>
      <c r="C165" s="135">
        <v>31549338.41</v>
      </c>
      <c r="D165" s="135">
        <v>0</v>
      </c>
      <c r="E165" s="135">
        <v>0</v>
      </c>
      <c r="F165" s="80">
        <f t="shared" si="8"/>
        <v>0</v>
      </c>
      <c r="G165" s="135">
        <v>31549338.41</v>
      </c>
      <c r="H165" s="80">
        <f t="shared" si="9"/>
        <v>31549338.41</v>
      </c>
      <c r="I165" s="137">
        <f t="shared" si="10"/>
        <v>0</v>
      </c>
      <c r="J165" s="69" t="str">
        <f t="shared" si="11"/>
        <v>1.2.3</v>
      </c>
    </row>
    <row r="166" spans="1:10" x14ac:dyDescent="0.25">
      <c r="A166" s="66" t="s">
        <v>294</v>
      </c>
      <c r="B166" s="66" t="s">
        <v>295</v>
      </c>
      <c r="C166" s="135">
        <v>5536756.5300000003</v>
      </c>
      <c r="D166" s="135">
        <v>0</v>
      </c>
      <c r="E166" s="135">
        <v>0</v>
      </c>
      <c r="F166" s="80">
        <f t="shared" si="8"/>
        <v>0</v>
      </c>
      <c r="G166" s="135">
        <v>5536756.5300000003</v>
      </c>
      <c r="H166" s="80">
        <f t="shared" si="9"/>
        <v>5536756.5300000003</v>
      </c>
      <c r="I166" s="137">
        <f t="shared" si="10"/>
        <v>0</v>
      </c>
      <c r="J166" s="69" t="str">
        <f t="shared" si="11"/>
        <v>1.2.3</v>
      </c>
    </row>
    <row r="167" spans="1:10" x14ac:dyDescent="0.25">
      <c r="A167" s="66" t="s">
        <v>296</v>
      </c>
      <c r="B167" s="66" t="s">
        <v>297</v>
      </c>
      <c r="C167" s="135">
        <v>92731058.319999993</v>
      </c>
      <c r="D167" s="135">
        <v>0</v>
      </c>
      <c r="E167" s="135">
        <v>0</v>
      </c>
      <c r="F167" s="80">
        <f t="shared" si="8"/>
        <v>0</v>
      </c>
      <c r="G167" s="135">
        <v>92731058.319999993</v>
      </c>
      <c r="H167" s="80">
        <f t="shared" si="9"/>
        <v>92731058.319999993</v>
      </c>
      <c r="I167" s="137">
        <f t="shared" si="10"/>
        <v>0</v>
      </c>
      <c r="J167" s="69" t="str">
        <f t="shared" si="11"/>
        <v>1.2.3</v>
      </c>
    </row>
    <row r="168" spans="1:10" x14ac:dyDescent="0.25">
      <c r="A168" s="66" t="s">
        <v>298</v>
      </c>
      <c r="B168" s="66" t="s">
        <v>299</v>
      </c>
      <c r="C168" s="135">
        <v>331878389.38999999</v>
      </c>
      <c r="D168" s="135">
        <v>0</v>
      </c>
      <c r="E168" s="135">
        <v>0</v>
      </c>
      <c r="F168" s="80">
        <f t="shared" si="8"/>
        <v>0</v>
      </c>
      <c r="G168" s="135">
        <v>331878389.38999999</v>
      </c>
      <c r="H168" s="80">
        <f t="shared" si="9"/>
        <v>331878389.38999999</v>
      </c>
      <c r="I168" s="137">
        <f t="shared" si="10"/>
        <v>0</v>
      </c>
      <c r="J168" s="69" t="str">
        <f t="shared" si="11"/>
        <v>1.2.3</v>
      </c>
    </row>
    <row r="169" spans="1:10" x14ac:dyDescent="0.25">
      <c r="A169" s="66" t="s">
        <v>300</v>
      </c>
      <c r="B169" s="66" t="s">
        <v>301</v>
      </c>
      <c r="C169" s="135">
        <v>60094379.229999997</v>
      </c>
      <c r="D169" s="135">
        <v>0</v>
      </c>
      <c r="E169" s="135">
        <v>0</v>
      </c>
      <c r="F169" s="80">
        <f t="shared" si="8"/>
        <v>0</v>
      </c>
      <c r="G169" s="135">
        <v>60094379.229999997</v>
      </c>
      <c r="H169" s="80">
        <f t="shared" si="9"/>
        <v>60094379.229999997</v>
      </c>
      <c r="I169" s="137">
        <f t="shared" si="10"/>
        <v>0</v>
      </c>
      <c r="J169" s="69" t="str">
        <f t="shared" si="11"/>
        <v>1.2.3</v>
      </c>
    </row>
    <row r="170" spans="1:10" x14ac:dyDescent="0.25">
      <c r="A170" s="66" t="s">
        <v>302</v>
      </c>
      <c r="B170" s="66" t="s">
        <v>303</v>
      </c>
      <c r="C170" s="135">
        <v>63180154.850000001</v>
      </c>
      <c r="D170" s="135">
        <v>0</v>
      </c>
      <c r="E170" s="135">
        <v>0</v>
      </c>
      <c r="F170" s="80">
        <f t="shared" si="8"/>
        <v>0</v>
      </c>
      <c r="G170" s="135">
        <v>63180154.850000001</v>
      </c>
      <c r="H170" s="80">
        <f t="shared" si="9"/>
        <v>63180154.850000001</v>
      </c>
      <c r="I170" s="137">
        <f t="shared" si="10"/>
        <v>0</v>
      </c>
      <c r="J170" s="69" t="str">
        <f t="shared" si="11"/>
        <v>1.2.3</v>
      </c>
    </row>
    <row r="171" spans="1:10" x14ac:dyDescent="0.25">
      <c r="A171" s="66" t="s">
        <v>304</v>
      </c>
      <c r="B171" s="66" t="s">
        <v>305</v>
      </c>
      <c r="C171" s="135">
        <v>28806122.800000001</v>
      </c>
      <c r="D171" s="135">
        <v>0</v>
      </c>
      <c r="E171" s="135">
        <v>0</v>
      </c>
      <c r="F171" s="80">
        <f t="shared" si="8"/>
        <v>0</v>
      </c>
      <c r="G171" s="135">
        <v>28806122.800000001</v>
      </c>
      <c r="H171" s="80">
        <f t="shared" si="9"/>
        <v>28806122.800000001</v>
      </c>
      <c r="I171" s="137">
        <f t="shared" si="10"/>
        <v>0</v>
      </c>
      <c r="J171" s="69" t="str">
        <f t="shared" si="11"/>
        <v>1.2.3</v>
      </c>
    </row>
    <row r="172" spans="1:10" x14ac:dyDescent="0.25">
      <c r="A172" s="66" t="s">
        <v>306</v>
      </c>
      <c r="B172" s="66" t="s">
        <v>307</v>
      </c>
      <c r="C172" s="135">
        <v>2095502</v>
      </c>
      <c r="D172" s="135">
        <v>0</v>
      </c>
      <c r="E172" s="135">
        <v>0</v>
      </c>
      <c r="F172" s="80">
        <f t="shared" si="8"/>
        <v>0</v>
      </c>
      <c r="G172" s="135">
        <v>2095502</v>
      </c>
      <c r="H172" s="80">
        <f t="shared" si="9"/>
        <v>2095502</v>
      </c>
      <c r="I172" s="137">
        <f t="shared" si="10"/>
        <v>0</v>
      </c>
      <c r="J172" s="69" t="str">
        <f t="shared" si="11"/>
        <v>1.2.3</v>
      </c>
    </row>
    <row r="173" spans="1:10" x14ac:dyDescent="0.25">
      <c r="A173" s="66" t="s">
        <v>308</v>
      </c>
      <c r="B173" s="66" t="s">
        <v>309</v>
      </c>
      <c r="C173" s="135">
        <v>113868963.34999999</v>
      </c>
      <c r="D173" s="135">
        <v>0</v>
      </c>
      <c r="E173" s="135">
        <v>0</v>
      </c>
      <c r="F173" s="80">
        <f t="shared" si="8"/>
        <v>0</v>
      </c>
      <c r="G173" s="135">
        <v>113868963.34999999</v>
      </c>
      <c r="H173" s="80">
        <f t="shared" si="9"/>
        <v>113868963.34999999</v>
      </c>
      <c r="I173" s="137">
        <f t="shared" si="10"/>
        <v>0</v>
      </c>
      <c r="J173" s="69" t="str">
        <f t="shared" si="11"/>
        <v>1.2.3</v>
      </c>
    </row>
    <row r="174" spans="1:10" x14ac:dyDescent="0.25">
      <c r="A174" s="66" t="s">
        <v>310</v>
      </c>
      <c r="B174" s="66" t="s">
        <v>311</v>
      </c>
      <c r="C174" s="135">
        <v>167108792.72</v>
      </c>
      <c r="D174" s="135">
        <v>0</v>
      </c>
      <c r="E174" s="135">
        <v>0</v>
      </c>
      <c r="F174" s="80">
        <f t="shared" si="8"/>
        <v>0</v>
      </c>
      <c r="G174" s="135">
        <v>167108792.72</v>
      </c>
      <c r="H174" s="80">
        <f t="shared" si="9"/>
        <v>167108792.72</v>
      </c>
      <c r="I174" s="137">
        <f t="shared" si="10"/>
        <v>0</v>
      </c>
      <c r="J174" s="69" t="str">
        <f t="shared" si="11"/>
        <v>1.2.3</v>
      </c>
    </row>
    <row r="175" spans="1:10" x14ac:dyDescent="0.25">
      <c r="A175" s="66" t="s">
        <v>312</v>
      </c>
      <c r="B175" s="66" t="s">
        <v>313</v>
      </c>
      <c r="C175" s="135">
        <v>116167524.59999999</v>
      </c>
      <c r="D175" s="135">
        <v>0</v>
      </c>
      <c r="E175" s="135">
        <v>0</v>
      </c>
      <c r="F175" s="80">
        <f t="shared" si="8"/>
        <v>0</v>
      </c>
      <c r="G175" s="135">
        <v>116167524.59999999</v>
      </c>
      <c r="H175" s="80">
        <f t="shared" si="9"/>
        <v>116167524.59999999</v>
      </c>
      <c r="I175" s="137">
        <f t="shared" si="10"/>
        <v>0</v>
      </c>
      <c r="J175" s="69" t="str">
        <f t="shared" si="11"/>
        <v>1.2.3</v>
      </c>
    </row>
    <row r="176" spans="1:10" x14ac:dyDescent="0.25">
      <c r="A176" s="66" t="s">
        <v>314</v>
      </c>
      <c r="B176" s="66" t="s">
        <v>315</v>
      </c>
      <c r="C176" s="135">
        <v>5824033</v>
      </c>
      <c r="D176" s="135">
        <v>0</v>
      </c>
      <c r="E176" s="135">
        <v>0</v>
      </c>
      <c r="F176" s="80">
        <f t="shared" si="8"/>
        <v>0</v>
      </c>
      <c r="G176" s="135">
        <v>5824033</v>
      </c>
      <c r="H176" s="80">
        <f t="shared" si="9"/>
        <v>5824033</v>
      </c>
      <c r="I176" s="137">
        <f t="shared" si="10"/>
        <v>0</v>
      </c>
      <c r="J176" s="69" t="str">
        <f t="shared" si="11"/>
        <v>1.2.3</v>
      </c>
    </row>
    <row r="177" spans="1:10" x14ac:dyDescent="0.25">
      <c r="A177" s="66" t="s">
        <v>316</v>
      </c>
      <c r="B177" s="66" t="s">
        <v>317</v>
      </c>
      <c r="C177" s="135">
        <v>307162997.95999998</v>
      </c>
      <c r="D177" s="135">
        <v>0</v>
      </c>
      <c r="E177" s="135">
        <v>0</v>
      </c>
      <c r="F177" s="80">
        <f t="shared" si="8"/>
        <v>0</v>
      </c>
      <c r="G177" s="135">
        <v>307162997.95999998</v>
      </c>
      <c r="H177" s="80">
        <f t="shared" si="9"/>
        <v>307162997.95999998</v>
      </c>
      <c r="I177" s="137">
        <f t="shared" si="10"/>
        <v>0</v>
      </c>
      <c r="J177" s="69" t="str">
        <f t="shared" si="11"/>
        <v>1.2.3</v>
      </c>
    </row>
    <row r="178" spans="1:10" x14ac:dyDescent="0.25">
      <c r="A178" s="66" t="s">
        <v>318</v>
      </c>
      <c r="B178" s="66" t="s">
        <v>319</v>
      </c>
      <c r="C178" s="135">
        <v>13340126.720000001</v>
      </c>
      <c r="D178" s="135">
        <v>0</v>
      </c>
      <c r="E178" s="135">
        <v>0</v>
      </c>
      <c r="F178" s="80">
        <f t="shared" si="8"/>
        <v>0</v>
      </c>
      <c r="G178" s="135">
        <v>13340126.720000001</v>
      </c>
      <c r="H178" s="80">
        <f t="shared" si="9"/>
        <v>13340126.720000001</v>
      </c>
      <c r="I178" s="137">
        <f t="shared" si="10"/>
        <v>0</v>
      </c>
      <c r="J178" s="69" t="str">
        <f t="shared" si="11"/>
        <v>1.2.3</v>
      </c>
    </row>
    <row r="179" spans="1:10" x14ac:dyDescent="0.25">
      <c r="A179" s="66" t="s">
        <v>320</v>
      </c>
      <c r="B179" s="66" t="s">
        <v>321</v>
      </c>
      <c r="C179" s="135">
        <v>21164811.690000001</v>
      </c>
      <c r="D179" s="135">
        <v>0</v>
      </c>
      <c r="E179" s="135">
        <v>0</v>
      </c>
      <c r="F179" s="80">
        <f t="shared" si="8"/>
        <v>0</v>
      </c>
      <c r="G179" s="135">
        <v>21164811.690000001</v>
      </c>
      <c r="H179" s="80">
        <f t="shared" si="9"/>
        <v>21164811.690000001</v>
      </c>
      <c r="I179" s="137">
        <f t="shared" si="10"/>
        <v>0</v>
      </c>
      <c r="J179" s="69" t="str">
        <f t="shared" si="11"/>
        <v>1.2.3</v>
      </c>
    </row>
    <row r="180" spans="1:10" x14ac:dyDescent="0.25">
      <c r="A180" s="66" t="s">
        <v>322</v>
      </c>
      <c r="B180" s="66" t="s">
        <v>323</v>
      </c>
      <c r="C180" s="135">
        <v>48990657</v>
      </c>
      <c r="D180" s="135">
        <v>0</v>
      </c>
      <c r="E180" s="135">
        <v>0</v>
      </c>
      <c r="F180" s="80">
        <f t="shared" si="8"/>
        <v>0</v>
      </c>
      <c r="G180" s="135">
        <v>48990657</v>
      </c>
      <c r="H180" s="80">
        <f t="shared" si="9"/>
        <v>48990657</v>
      </c>
      <c r="I180" s="137">
        <f t="shared" si="10"/>
        <v>0</v>
      </c>
      <c r="J180" s="69" t="str">
        <f t="shared" si="11"/>
        <v>1.2.3</v>
      </c>
    </row>
    <row r="181" spans="1:10" x14ac:dyDescent="0.25">
      <c r="A181" s="66" t="s">
        <v>324</v>
      </c>
      <c r="B181" s="66" t="s">
        <v>325</v>
      </c>
      <c r="C181" s="135">
        <v>2021754.64</v>
      </c>
      <c r="D181" s="135">
        <v>0</v>
      </c>
      <c r="E181" s="135">
        <v>0</v>
      </c>
      <c r="F181" s="80">
        <f t="shared" si="8"/>
        <v>0</v>
      </c>
      <c r="G181" s="135">
        <v>2021754.64</v>
      </c>
      <c r="H181" s="80">
        <f t="shared" si="9"/>
        <v>2021754.64</v>
      </c>
      <c r="I181" s="137">
        <f t="shared" si="10"/>
        <v>0</v>
      </c>
      <c r="J181" s="69" t="str">
        <f t="shared" si="11"/>
        <v>1.2.3</v>
      </c>
    </row>
    <row r="182" spans="1:10" x14ac:dyDescent="0.25">
      <c r="A182" s="66" t="s">
        <v>326</v>
      </c>
      <c r="B182" s="66" t="s">
        <v>327</v>
      </c>
      <c r="C182" s="135">
        <v>452821476.19999999</v>
      </c>
      <c r="D182" s="135">
        <v>0</v>
      </c>
      <c r="E182" s="135">
        <v>0</v>
      </c>
      <c r="F182" s="80">
        <f t="shared" si="8"/>
        <v>0</v>
      </c>
      <c r="G182" s="135">
        <v>452821476.19999999</v>
      </c>
      <c r="H182" s="80">
        <f t="shared" si="9"/>
        <v>452821476.19999999</v>
      </c>
      <c r="I182" s="137">
        <f t="shared" si="10"/>
        <v>0</v>
      </c>
      <c r="J182" s="69" t="str">
        <f t="shared" si="11"/>
        <v>1.2.3</v>
      </c>
    </row>
    <row r="183" spans="1:10" x14ac:dyDescent="0.25">
      <c r="A183" s="66" t="s">
        <v>328</v>
      </c>
      <c r="B183" s="66" t="s">
        <v>329</v>
      </c>
      <c r="C183" s="135">
        <v>21180181.399999999</v>
      </c>
      <c r="D183" s="135">
        <v>0</v>
      </c>
      <c r="E183" s="135">
        <v>0</v>
      </c>
      <c r="F183" s="80">
        <f t="shared" si="8"/>
        <v>0</v>
      </c>
      <c r="G183" s="135">
        <v>21180181.399999999</v>
      </c>
      <c r="H183" s="80">
        <f t="shared" si="9"/>
        <v>21180181.399999999</v>
      </c>
      <c r="I183" s="137">
        <f t="shared" si="10"/>
        <v>0</v>
      </c>
      <c r="J183" s="69" t="str">
        <f t="shared" si="11"/>
        <v>1.2.3</v>
      </c>
    </row>
    <row r="184" spans="1:10" x14ac:dyDescent="0.25">
      <c r="A184" s="66" t="s">
        <v>330</v>
      </c>
      <c r="B184" s="66" t="s">
        <v>331</v>
      </c>
      <c r="C184" s="135">
        <v>1362730.97</v>
      </c>
      <c r="D184" s="135">
        <v>0</v>
      </c>
      <c r="E184" s="135">
        <v>0</v>
      </c>
      <c r="F184" s="80">
        <f t="shared" si="8"/>
        <v>0</v>
      </c>
      <c r="G184" s="135">
        <v>1362730.97</v>
      </c>
      <c r="H184" s="80">
        <f t="shared" si="9"/>
        <v>1362730.97</v>
      </c>
      <c r="I184" s="137">
        <f t="shared" si="10"/>
        <v>0</v>
      </c>
      <c r="J184" s="69" t="str">
        <f t="shared" si="11"/>
        <v>1.2.3</v>
      </c>
    </row>
    <row r="185" spans="1:10" x14ac:dyDescent="0.25">
      <c r="A185" s="66" t="s">
        <v>332</v>
      </c>
      <c r="B185" s="66" t="s">
        <v>333</v>
      </c>
      <c r="C185" s="135">
        <v>22542408.32</v>
      </c>
      <c r="D185" s="135">
        <v>0</v>
      </c>
      <c r="E185" s="135">
        <v>0</v>
      </c>
      <c r="F185" s="80">
        <f t="shared" si="8"/>
        <v>0</v>
      </c>
      <c r="G185" s="135">
        <v>22542408.32</v>
      </c>
      <c r="H185" s="80">
        <f t="shared" si="9"/>
        <v>22542408.32</v>
      </c>
      <c r="I185" s="137">
        <f t="shared" si="10"/>
        <v>0</v>
      </c>
      <c r="J185" s="69" t="str">
        <f t="shared" si="11"/>
        <v>1.2.3</v>
      </c>
    </row>
    <row r="186" spans="1:10" x14ac:dyDescent="0.25">
      <c r="A186" s="66" t="s">
        <v>334</v>
      </c>
      <c r="B186" s="66" t="s">
        <v>335</v>
      </c>
      <c r="C186" s="135">
        <v>27980003.5</v>
      </c>
      <c r="D186" s="135">
        <v>0</v>
      </c>
      <c r="E186" s="135">
        <v>0</v>
      </c>
      <c r="F186" s="80">
        <f t="shared" si="8"/>
        <v>0</v>
      </c>
      <c r="G186" s="135">
        <v>27980003.5</v>
      </c>
      <c r="H186" s="80">
        <f t="shared" si="9"/>
        <v>27980003.5</v>
      </c>
      <c r="I186" s="137">
        <f t="shared" si="10"/>
        <v>0</v>
      </c>
      <c r="J186" s="69" t="str">
        <f t="shared" si="11"/>
        <v>1.2.3</v>
      </c>
    </row>
    <row r="187" spans="1:10" x14ac:dyDescent="0.25">
      <c r="A187" s="66" t="s">
        <v>336</v>
      </c>
      <c r="B187" s="66" t="s">
        <v>337</v>
      </c>
      <c r="C187" s="135">
        <v>15616623.25</v>
      </c>
      <c r="D187" s="135">
        <v>0</v>
      </c>
      <c r="E187" s="135">
        <v>0</v>
      </c>
      <c r="F187" s="80">
        <f t="shared" si="8"/>
        <v>0</v>
      </c>
      <c r="G187" s="135">
        <v>15616623.25</v>
      </c>
      <c r="H187" s="80">
        <f t="shared" si="9"/>
        <v>15616623.25</v>
      </c>
      <c r="I187" s="137">
        <f t="shared" si="10"/>
        <v>0</v>
      </c>
      <c r="J187" s="69" t="str">
        <f t="shared" si="11"/>
        <v>1.2.3</v>
      </c>
    </row>
    <row r="188" spans="1:10" x14ac:dyDescent="0.25">
      <c r="A188" s="66" t="s">
        <v>338</v>
      </c>
      <c r="B188" s="66" t="s">
        <v>339</v>
      </c>
      <c r="C188" s="135">
        <v>26023232</v>
      </c>
      <c r="D188" s="135">
        <v>0</v>
      </c>
      <c r="E188" s="135">
        <v>0</v>
      </c>
      <c r="F188" s="80">
        <f t="shared" si="8"/>
        <v>0</v>
      </c>
      <c r="G188" s="135">
        <v>26023232</v>
      </c>
      <c r="H188" s="80">
        <f t="shared" si="9"/>
        <v>26023232</v>
      </c>
      <c r="I188" s="137">
        <f t="shared" si="10"/>
        <v>0</v>
      </c>
      <c r="J188" s="69" t="str">
        <f t="shared" si="11"/>
        <v>1.2.3</v>
      </c>
    </row>
    <row r="189" spans="1:10" x14ac:dyDescent="0.25">
      <c r="A189" s="66" t="s">
        <v>340</v>
      </c>
      <c r="B189" s="66" t="s">
        <v>341</v>
      </c>
      <c r="C189" s="135">
        <v>252048883.88999999</v>
      </c>
      <c r="D189" s="135">
        <v>0</v>
      </c>
      <c r="E189" s="135">
        <v>0</v>
      </c>
      <c r="F189" s="80">
        <f t="shared" si="8"/>
        <v>0</v>
      </c>
      <c r="G189" s="135">
        <v>252048883.88999999</v>
      </c>
      <c r="H189" s="80">
        <f t="shared" si="9"/>
        <v>252048883.88999999</v>
      </c>
      <c r="I189" s="137">
        <f t="shared" si="10"/>
        <v>0</v>
      </c>
      <c r="J189" s="69" t="str">
        <f t="shared" si="11"/>
        <v>1.2.3</v>
      </c>
    </row>
    <row r="190" spans="1:10" x14ac:dyDescent="0.25">
      <c r="A190" s="66" t="s">
        <v>342</v>
      </c>
      <c r="B190" s="66" t="s">
        <v>343</v>
      </c>
      <c r="C190" s="135">
        <v>250000</v>
      </c>
      <c r="D190" s="135">
        <v>0</v>
      </c>
      <c r="E190" s="135">
        <v>0</v>
      </c>
      <c r="F190" s="80">
        <f t="shared" si="8"/>
        <v>0</v>
      </c>
      <c r="G190" s="135">
        <v>250000</v>
      </c>
      <c r="H190" s="80">
        <f t="shared" si="9"/>
        <v>250000</v>
      </c>
      <c r="I190" s="137">
        <f t="shared" si="10"/>
        <v>0</v>
      </c>
      <c r="J190" s="69" t="str">
        <f t="shared" si="11"/>
        <v>1.2.3</v>
      </c>
    </row>
    <row r="191" spans="1:10" x14ac:dyDescent="0.25">
      <c r="A191" s="66" t="s">
        <v>1229</v>
      </c>
      <c r="B191" s="66" t="s">
        <v>1230</v>
      </c>
      <c r="C191" s="135">
        <v>67589865.390000001</v>
      </c>
      <c r="D191" s="135">
        <v>0</v>
      </c>
      <c r="E191" s="135">
        <v>0</v>
      </c>
      <c r="F191" s="80">
        <f t="shared" si="8"/>
        <v>0</v>
      </c>
      <c r="G191" s="135">
        <v>67589865.390000001</v>
      </c>
      <c r="H191" s="80">
        <f t="shared" si="9"/>
        <v>67589865.390000001</v>
      </c>
      <c r="I191" s="137">
        <f t="shared" si="10"/>
        <v>0</v>
      </c>
      <c r="J191" s="69" t="str">
        <f t="shared" si="11"/>
        <v>1.2.3</v>
      </c>
    </row>
    <row r="192" spans="1:10" x14ac:dyDescent="0.25">
      <c r="A192" s="66" t="s">
        <v>1401</v>
      </c>
      <c r="B192" s="66" t="s">
        <v>1402</v>
      </c>
      <c r="C192" s="135">
        <v>62523467</v>
      </c>
      <c r="D192" s="135">
        <v>0</v>
      </c>
      <c r="E192" s="135">
        <v>0</v>
      </c>
      <c r="F192" s="80">
        <f t="shared" si="8"/>
        <v>0</v>
      </c>
      <c r="G192" s="135">
        <v>62523467</v>
      </c>
      <c r="H192" s="80">
        <f t="shared" si="9"/>
        <v>62523467</v>
      </c>
      <c r="I192" s="137">
        <f t="shared" si="10"/>
        <v>0</v>
      </c>
      <c r="J192" s="69" t="str">
        <f t="shared" si="11"/>
        <v>1.2.3</v>
      </c>
    </row>
    <row r="193" spans="1:10" x14ac:dyDescent="0.25">
      <c r="A193" s="66" t="s">
        <v>2224</v>
      </c>
      <c r="B193" s="66" t="s">
        <v>2225</v>
      </c>
      <c r="C193" s="135">
        <v>1602000</v>
      </c>
      <c r="D193" s="135">
        <v>0</v>
      </c>
      <c r="E193" s="135">
        <v>0</v>
      </c>
      <c r="F193" s="80">
        <f t="shared" si="8"/>
        <v>0</v>
      </c>
      <c r="G193" s="135">
        <v>1602000</v>
      </c>
      <c r="H193" s="80">
        <f t="shared" si="9"/>
        <v>1602000</v>
      </c>
      <c r="I193" s="137">
        <f t="shared" si="10"/>
        <v>0</v>
      </c>
      <c r="J193" s="69" t="str">
        <f t="shared" si="11"/>
        <v>1.2.3</v>
      </c>
    </row>
    <row r="194" spans="1:10" x14ac:dyDescent="0.25">
      <c r="A194" s="66" t="s">
        <v>1685</v>
      </c>
      <c r="B194" s="66" t="s">
        <v>1686</v>
      </c>
      <c r="C194" s="135">
        <v>1461469.7</v>
      </c>
      <c r="D194" s="135">
        <v>0</v>
      </c>
      <c r="E194" s="135">
        <v>0</v>
      </c>
      <c r="F194" s="80">
        <f t="shared" si="8"/>
        <v>0</v>
      </c>
      <c r="G194" s="135">
        <v>1461469.7</v>
      </c>
      <c r="H194" s="80">
        <f t="shared" si="9"/>
        <v>1461469.7</v>
      </c>
      <c r="I194" s="137">
        <f t="shared" si="10"/>
        <v>0</v>
      </c>
      <c r="J194" s="69" t="str">
        <f t="shared" si="11"/>
        <v>1.2.3</v>
      </c>
    </row>
    <row r="195" spans="1:10" x14ac:dyDescent="0.25">
      <c r="A195" s="66" t="s">
        <v>1687</v>
      </c>
      <c r="B195" s="66" t="s">
        <v>1688</v>
      </c>
      <c r="C195" s="135">
        <v>1461469.7</v>
      </c>
      <c r="D195" s="135">
        <v>0</v>
      </c>
      <c r="E195" s="135">
        <v>0</v>
      </c>
      <c r="F195" s="80">
        <f t="shared" ref="F195:F258" si="12">+D195-E195</f>
        <v>0</v>
      </c>
      <c r="G195" s="135">
        <v>1461469.7</v>
      </c>
      <c r="H195" s="80">
        <f t="shared" ref="H195:H258" si="13">+C195+F195</f>
        <v>1461469.7</v>
      </c>
      <c r="I195" s="137">
        <f t="shared" ref="I195:I258" si="14">+G195-H195</f>
        <v>0</v>
      </c>
      <c r="J195" s="69" t="str">
        <f t="shared" ref="J195:J258" si="15">MID(A195,1,5)</f>
        <v>1.2.3</v>
      </c>
    </row>
    <row r="196" spans="1:10" x14ac:dyDescent="0.25">
      <c r="A196" s="66" t="s">
        <v>344</v>
      </c>
      <c r="B196" s="66" t="s">
        <v>345</v>
      </c>
      <c r="C196" s="135">
        <v>386844130.00999999</v>
      </c>
      <c r="D196" s="135">
        <v>146888029.31</v>
      </c>
      <c r="E196" s="135">
        <v>93846441.689999998</v>
      </c>
      <c r="F196" s="80">
        <f t="shared" si="12"/>
        <v>53041587.620000005</v>
      </c>
      <c r="G196" s="135">
        <v>439885717.63</v>
      </c>
      <c r="H196" s="80">
        <f t="shared" si="13"/>
        <v>439885717.63</v>
      </c>
      <c r="I196" s="137">
        <f t="shared" si="14"/>
        <v>0</v>
      </c>
      <c r="J196" s="69" t="str">
        <f t="shared" si="15"/>
        <v>1.2.3</v>
      </c>
    </row>
    <row r="197" spans="1:10" x14ac:dyDescent="0.25">
      <c r="A197" s="66" t="s">
        <v>2037</v>
      </c>
      <c r="B197" s="66" t="s">
        <v>346</v>
      </c>
      <c r="C197" s="135">
        <v>142512022.55000001</v>
      </c>
      <c r="D197" s="135">
        <v>18316329.579999998</v>
      </c>
      <c r="E197" s="135">
        <v>6681769.9000000004</v>
      </c>
      <c r="F197" s="80">
        <f t="shared" si="12"/>
        <v>11634559.679999998</v>
      </c>
      <c r="G197" s="135">
        <v>154146582.22999999</v>
      </c>
      <c r="H197" s="80">
        <f t="shared" si="13"/>
        <v>154146582.23000002</v>
      </c>
      <c r="I197" s="137">
        <f t="shared" si="14"/>
        <v>0</v>
      </c>
      <c r="J197" s="69" t="str">
        <f t="shared" si="15"/>
        <v>1.2.3</v>
      </c>
    </row>
    <row r="198" spans="1:10" x14ac:dyDescent="0.25">
      <c r="A198" s="66" t="s">
        <v>2336</v>
      </c>
      <c r="B198" s="66" t="s">
        <v>2337</v>
      </c>
      <c r="C198" s="135">
        <v>0</v>
      </c>
      <c r="D198" s="135">
        <v>294129.03000000003</v>
      </c>
      <c r="E198" s="135">
        <v>0</v>
      </c>
      <c r="F198" s="80">
        <f t="shared" si="12"/>
        <v>294129.03000000003</v>
      </c>
      <c r="G198" s="135">
        <v>294129.03000000003</v>
      </c>
      <c r="H198" s="80">
        <f t="shared" si="13"/>
        <v>294129.03000000003</v>
      </c>
      <c r="I198" s="137">
        <f t="shared" si="14"/>
        <v>0</v>
      </c>
      <c r="J198" s="69" t="str">
        <f t="shared" si="15"/>
        <v>1.2.3</v>
      </c>
    </row>
    <row r="199" spans="1:10" x14ac:dyDescent="0.25">
      <c r="A199" s="66" t="s">
        <v>2338</v>
      </c>
      <c r="B199" s="66" t="s">
        <v>2339</v>
      </c>
      <c r="C199" s="135">
        <v>0</v>
      </c>
      <c r="D199" s="135">
        <v>437122.92</v>
      </c>
      <c r="E199" s="135">
        <v>0</v>
      </c>
      <c r="F199" s="80">
        <f t="shared" si="12"/>
        <v>437122.92</v>
      </c>
      <c r="G199" s="135">
        <v>437122.92</v>
      </c>
      <c r="H199" s="80">
        <f t="shared" si="13"/>
        <v>437122.92</v>
      </c>
      <c r="I199" s="137">
        <f t="shared" si="14"/>
        <v>0</v>
      </c>
      <c r="J199" s="69" t="str">
        <f t="shared" si="15"/>
        <v>1.2.3</v>
      </c>
    </row>
    <row r="200" spans="1:10" x14ac:dyDescent="0.25">
      <c r="A200" s="66" t="s">
        <v>2038</v>
      </c>
      <c r="B200" s="66" t="s">
        <v>347</v>
      </c>
      <c r="C200" s="135">
        <v>898188.48</v>
      </c>
      <c r="D200" s="135">
        <v>0</v>
      </c>
      <c r="E200" s="135">
        <v>0</v>
      </c>
      <c r="F200" s="80">
        <f t="shared" si="12"/>
        <v>0</v>
      </c>
      <c r="G200" s="135">
        <v>898188.48</v>
      </c>
      <c r="H200" s="80">
        <f t="shared" si="13"/>
        <v>898188.48</v>
      </c>
      <c r="I200" s="137">
        <f t="shared" si="14"/>
        <v>0</v>
      </c>
      <c r="J200" s="69" t="str">
        <f t="shared" si="15"/>
        <v>1.2.3</v>
      </c>
    </row>
    <row r="201" spans="1:10" x14ac:dyDescent="0.25">
      <c r="A201" s="66" t="s">
        <v>2039</v>
      </c>
      <c r="B201" s="66" t="s">
        <v>2040</v>
      </c>
      <c r="C201" s="135">
        <v>898188.48</v>
      </c>
      <c r="D201" s="135">
        <v>0</v>
      </c>
      <c r="E201" s="135">
        <v>0</v>
      </c>
      <c r="F201" s="80">
        <f t="shared" si="12"/>
        <v>0</v>
      </c>
      <c r="G201" s="135">
        <v>898188.48</v>
      </c>
      <c r="H201" s="80">
        <f t="shared" si="13"/>
        <v>898188.48</v>
      </c>
      <c r="I201" s="137">
        <f t="shared" si="14"/>
        <v>0</v>
      </c>
      <c r="J201" s="69" t="str">
        <f t="shared" si="15"/>
        <v>1.2.3</v>
      </c>
    </row>
    <row r="202" spans="1:10" x14ac:dyDescent="0.25">
      <c r="A202" s="66" t="s">
        <v>1462</v>
      </c>
      <c r="B202" s="66" t="s">
        <v>348</v>
      </c>
      <c r="C202" s="135">
        <v>165222286.28</v>
      </c>
      <c r="D202" s="135">
        <v>123103264.06</v>
      </c>
      <c r="E202" s="135">
        <v>86798491.810000002</v>
      </c>
      <c r="F202" s="80">
        <f t="shared" si="12"/>
        <v>36304772.25</v>
      </c>
      <c r="G202" s="135">
        <v>201527058.53</v>
      </c>
      <c r="H202" s="80">
        <f t="shared" si="13"/>
        <v>201527058.53</v>
      </c>
      <c r="I202" s="137">
        <f t="shared" si="14"/>
        <v>0</v>
      </c>
      <c r="J202" s="69" t="str">
        <f t="shared" si="15"/>
        <v>1.2.3</v>
      </c>
    </row>
    <row r="203" spans="1:10" x14ac:dyDescent="0.25">
      <c r="A203" s="66" t="s">
        <v>1463</v>
      </c>
      <c r="B203" s="66" t="s">
        <v>349</v>
      </c>
      <c r="C203" s="135">
        <v>27274143.420000002</v>
      </c>
      <c r="D203" s="135">
        <v>0</v>
      </c>
      <c r="E203" s="135">
        <v>0</v>
      </c>
      <c r="F203" s="80">
        <f t="shared" si="12"/>
        <v>0</v>
      </c>
      <c r="G203" s="135">
        <v>27274143.420000002</v>
      </c>
      <c r="H203" s="80">
        <f t="shared" si="13"/>
        <v>27274143.420000002</v>
      </c>
      <c r="I203" s="137">
        <f t="shared" si="14"/>
        <v>0</v>
      </c>
      <c r="J203" s="69" t="str">
        <f t="shared" si="15"/>
        <v>1.2.3</v>
      </c>
    </row>
    <row r="204" spans="1:10" x14ac:dyDescent="0.25">
      <c r="A204" s="66" t="s">
        <v>1464</v>
      </c>
      <c r="B204" s="66" t="s">
        <v>350</v>
      </c>
      <c r="C204" s="135">
        <v>35008557.039999999</v>
      </c>
      <c r="D204" s="135">
        <v>3410805.59</v>
      </c>
      <c r="E204" s="135">
        <v>59682</v>
      </c>
      <c r="F204" s="80">
        <f t="shared" si="12"/>
        <v>3351123.59</v>
      </c>
      <c r="G204" s="135">
        <v>38359680.630000003</v>
      </c>
      <c r="H204" s="80">
        <f t="shared" si="13"/>
        <v>38359680.629999995</v>
      </c>
      <c r="I204" s="137">
        <f t="shared" si="14"/>
        <v>0</v>
      </c>
      <c r="J204" s="69" t="str">
        <f t="shared" si="15"/>
        <v>1.2.3</v>
      </c>
    </row>
    <row r="205" spans="1:10" x14ac:dyDescent="0.25">
      <c r="A205" s="66" t="s">
        <v>1465</v>
      </c>
      <c r="B205" s="66" t="s">
        <v>347</v>
      </c>
      <c r="C205" s="135">
        <v>15928932.24</v>
      </c>
      <c r="D205" s="135">
        <v>1326378.1299999999</v>
      </c>
      <c r="E205" s="135">
        <v>306497.98</v>
      </c>
      <c r="F205" s="80">
        <f t="shared" si="12"/>
        <v>1019880.1499999999</v>
      </c>
      <c r="G205" s="135">
        <v>16948812.390000001</v>
      </c>
      <c r="H205" s="80">
        <f t="shared" si="13"/>
        <v>16948812.390000001</v>
      </c>
      <c r="I205" s="137">
        <f t="shared" si="14"/>
        <v>0</v>
      </c>
      <c r="J205" s="69" t="str">
        <f t="shared" si="15"/>
        <v>1.2.3</v>
      </c>
    </row>
    <row r="206" spans="1:10" x14ac:dyDescent="0.25">
      <c r="A206" s="66" t="s">
        <v>102</v>
      </c>
      <c r="B206" s="66" t="s">
        <v>103</v>
      </c>
      <c r="C206" s="135">
        <v>34877203.030000001</v>
      </c>
      <c r="D206" s="135">
        <v>11824764.880000001</v>
      </c>
      <c r="E206" s="135">
        <v>2995468</v>
      </c>
      <c r="F206" s="80">
        <f t="shared" si="12"/>
        <v>8829296.8800000008</v>
      </c>
      <c r="G206" s="135">
        <v>43706499.909999996</v>
      </c>
      <c r="H206" s="80">
        <f t="shared" si="13"/>
        <v>43706499.910000004</v>
      </c>
      <c r="I206" s="137">
        <f t="shared" si="14"/>
        <v>0</v>
      </c>
      <c r="J206" s="69" t="str">
        <f t="shared" si="15"/>
        <v>1.2.3</v>
      </c>
    </row>
    <row r="207" spans="1:10" x14ac:dyDescent="0.25">
      <c r="A207" s="66" t="s">
        <v>1466</v>
      </c>
      <c r="B207" s="66" t="s">
        <v>346</v>
      </c>
      <c r="C207" s="135">
        <v>24468113.829999998</v>
      </c>
      <c r="D207" s="135">
        <v>0</v>
      </c>
      <c r="E207" s="135">
        <v>0</v>
      </c>
      <c r="F207" s="80">
        <f t="shared" si="12"/>
        <v>0</v>
      </c>
      <c r="G207" s="135">
        <v>24468113.829999998</v>
      </c>
      <c r="H207" s="80">
        <f t="shared" si="13"/>
        <v>24468113.829999998</v>
      </c>
      <c r="I207" s="137">
        <f t="shared" si="14"/>
        <v>0</v>
      </c>
      <c r="J207" s="69" t="str">
        <f t="shared" si="15"/>
        <v>1.2.3</v>
      </c>
    </row>
    <row r="208" spans="1:10" x14ac:dyDescent="0.25">
      <c r="A208" s="66" t="s">
        <v>2226</v>
      </c>
      <c r="B208" s="66" t="s">
        <v>347</v>
      </c>
      <c r="C208" s="135">
        <v>2390463.92</v>
      </c>
      <c r="D208" s="135">
        <v>1943110.08</v>
      </c>
      <c r="E208" s="135">
        <v>0</v>
      </c>
      <c r="F208" s="80">
        <f t="shared" si="12"/>
        <v>1943110.08</v>
      </c>
      <c r="G208" s="135">
        <v>4333574</v>
      </c>
      <c r="H208" s="80">
        <f t="shared" si="13"/>
        <v>4333574</v>
      </c>
      <c r="I208" s="137">
        <f t="shared" si="14"/>
        <v>0</v>
      </c>
      <c r="J208" s="69" t="str">
        <f t="shared" si="15"/>
        <v>1.2.3</v>
      </c>
    </row>
    <row r="209" spans="1:10" x14ac:dyDescent="0.25">
      <c r="A209" s="66" t="s">
        <v>2227</v>
      </c>
      <c r="B209" s="66" t="s">
        <v>2228</v>
      </c>
      <c r="C209" s="135">
        <v>7936286.3099999996</v>
      </c>
      <c r="D209" s="135">
        <v>9881654.8000000007</v>
      </c>
      <c r="E209" s="135">
        <v>2995468</v>
      </c>
      <c r="F209" s="80">
        <f t="shared" si="12"/>
        <v>6886186.8000000007</v>
      </c>
      <c r="G209" s="135">
        <v>14822473.109999999</v>
      </c>
      <c r="H209" s="80">
        <f t="shared" si="13"/>
        <v>14822473.109999999</v>
      </c>
      <c r="I209" s="137">
        <f t="shared" si="14"/>
        <v>0</v>
      </c>
      <c r="J209" s="69" t="str">
        <f t="shared" si="15"/>
        <v>1.2.3</v>
      </c>
    </row>
    <row r="210" spans="1:10" x14ac:dyDescent="0.25">
      <c r="A210" s="66" t="s">
        <v>2041</v>
      </c>
      <c r="B210" s="66" t="s">
        <v>347</v>
      </c>
      <c r="C210" s="135">
        <v>82338.97</v>
      </c>
      <c r="D210" s="135">
        <v>0</v>
      </c>
      <c r="E210" s="135">
        <v>0</v>
      </c>
      <c r="F210" s="80">
        <f t="shared" si="12"/>
        <v>0</v>
      </c>
      <c r="G210" s="135">
        <v>82338.97</v>
      </c>
      <c r="H210" s="80">
        <f t="shared" si="13"/>
        <v>82338.97</v>
      </c>
      <c r="I210" s="137">
        <f t="shared" si="14"/>
        <v>0</v>
      </c>
      <c r="J210" s="69" t="str">
        <f t="shared" si="15"/>
        <v>1.2.3</v>
      </c>
    </row>
    <row r="211" spans="1:10" x14ac:dyDescent="0.25">
      <c r="A211" s="66" t="s">
        <v>84</v>
      </c>
      <c r="B211" s="66" t="s">
        <v>85</v>
      </c>
      <c r="C211" s="135">
        <v>1066801789.3099999</v>
      </c>
      <c r="D211" s="135">
        <v>5142498.72</v>
      </c>
      <c r="E211" s="135">
        <v>8307763.96</v>
      </c>
      <c r="F211" s="80">
        <f t="shared" si="12"/>
        <v>-3165265.24</v>
      </c>
      <c r="G211" s="135">
        <v>1063636524.0700001</v>
      </c>
      <c r="H211" s="80">
        <f t="shared" si="13"/>
        <v>1063636524.0699999</v>
      </c>
      <c r="I211" s="137">
        <f t="shared" si="14"/>
        <v>0</v>
      </c>
      <c r="J211" s="69" t="str">
        <f t="shared" si="15"/>
        <v>1.2.4</v>
      </c>
    </row>
    <row r="212" spans="1:10" x14ac:dyDescent="0.25">
      <c r="A212" s="66" t="s">
        <v>351</v>
      </c>
      <c r="B212" s="66" t="s">
        <v>352</v>
      </c>
      <c r="C212" s="135">
        <v>239745697.24000001</v>
      </c>
      <c r="D212" s="135">
        <v>1766835.57</v>
      </c>
      <c r="E212" s="135">
        <v>517252.92</v>
      </c>
      <c r="F212" s="80">
        <f t="shared" si="12"/>
        <v>1249582.6500000001</v>
      </c>
      <c r="G212" s="135">
        <v>240995279.88999999</v>
      </c>
      <c r="H212" s="80">
        <f t="shared" si="13"/>
        <v>240995279.89000002</v>
      </c>
      <c r="I212" s="137">
        <f t="shared" si="14"/>
        <v>0</v>
      </c>
      <c r="J212" s="69" t="str">
        <f t="shared" si="15"/>
        <v>1.2.4</v>
      </c>
    </row>
    <row r="213" spans="1:10" x14ac:dyDescent="0.25">
      <c r="A213" s="66" t="s">
        <v>353</v>
      </c>
      <c r="B213" s="66" t="s">
        <v>354</v>
      </c>
      <c r="C213" s="135">
        <v>49733272.600000001</v>
      </c>
      <c r="D213" s="135">
        <v>776325.36</v>
      </c>
      <c r="E213" s="135">
        <v>344254.93</v>
      </c>
      <c r="F213" s="80">
        <f t="shared" si="12"/>
        <v>432070.43</v>
      </c>
      <c r="G213" s="135">
        <v>50165343.030000001</v>
      </c>
      <c r="H213" s="80">
        <f t="shared" si="13"/>
        <v>50165343.030000001</v>
      </c>
      <c r="I213" s="137">
        <f t="shared" si="14"/>
        <v>0</v>
      </c>
      <c r="J213" s="69" t="str">
        <f t="shared" si="15"/>
        <v>1.2.4</v>
      </c>
    </row>
    <row r="214" spans="1:10" x14ac:dyDescent="0.25">
      <c r="A214" s="66" t="s">
        <v>355</v>
      </c>
      <c r="B214" s="66" t="s">
        <v>356</v>
      </c>
      <c r="C214" s="135">
        <v>4469690.04</v>
      </c>
      <c r="D214" s="135">
        <v>0</v>
      </c>
      <c r="E214" s="135">
        <v>0</v>
      </c>
      <c r="F214" s="80">
        <f t="shared" si="12"/>
        <v>0</v>
      </c>
      <c r="G214" s="135">
        <v>4469690.04</v>
      </c>
      <c r="H214" s="80">
        <f t="shared" si="13"/>
        <v>4469690.04</v>
      </c>
      <c r="I214" s="137">
        <f t="shared" si="14"/>
        <v>0</v>
      </c>
      <c r="J214" s="69" t="str">
        <f t="shared" si="15"/>
        <v>1.2.4</v>
      </c>
    </row>
    <row r="215" spans="1:10" x14ac:dyDescent="0.25">
      <c r="A215" s="66" t="s">
        <v>357</v>
      </c>
      <c r="B215" s="66" t="s">
        <v>358</v>
      </c>
      <c r="C215" s="135">
        <v>5785253.1100000003</v>
      </c>
      <c r="D215" s="135">
        <v>0</v>
      </c>
      <c r="E215" s="135">
        <v>0</v>
      </c>
      <c r="F215" s="80">
        <f t="shared" si="12"/>
        <v>0</v>
      </c>
      <c r="G215" s="135">
        <v>5785253.1100000003</v>
      </c>
      <c r="H215" s="80">
        <f t="shared" si="13"/>
        <v>5785253.1100000003</v>
      </c>
      <c r="I215" s="137">
        <f t="shared" si="14"/>
        <v>0</v>
      </c>
      <c r="J215" s="69" t="str">
        <f t="shared" si="15"/>
        <v>1.2.4</v>
      </c>
    </row>
    <row r="216" spans="1:10" x14ac:dyDescent="0.25">
      <c r="A216" s="66" t="s">
        <v>359</v>
      </c>
      <c r="B216" s="66" t="s">
        <v>360</v>
      </c>
      <c r="C216" s="135">
        <v>1020416.74</v>
      </c>
      <c r="D216" s="135">
        <v>14964</v>
      </c>
      <c r="E216" s="135">
        <v>0</v>
      </c>
      <c r="F216" s="80">
        <f t="shared" si="12"/>
        <v>14964</v>
      </c>
      <c r="G216" s="135">
        <v>1035380.74</v>
      </c>
      <c r="H216" s="80">
        <f t="shared" si="13"/>
        <v>1035380.74</v>
      </c>
      <c r="I216" s="137">
        <f t="shared" si="14"/>
        <v>0</v>
      </c>
      <c r="J216" s="69" t="str">
        <f t="shared" si="15"/>
        <v>1.2.4</v>
      </c>
    </row>
    <row r="217" spans="1:10" x14ac:dyDescent="0.25">
      <c r="A217" s="66" t="s">
        <v>361</v>
      </c>
      <c r="B217" s="66" t="s">
        <v>362</v>
      </c>
      <c r="C217" s="135">
        <v>1893956.43</v>
      </c>
      <c r="D217" s="135">
        <v>33408</v>
      </c>
      <c r="E217" s="135">
        <v>0</v>
      </c>
      <c r="F217" s="80">
        <f t="shared" si="12"/>
        <v>33408</v>
      </c>
      <c r="G217" s="135">
        <v>1927364.43</v>
      </c>
      <c r="H217" s="80">
        <f t="shared" si="13"/>
        <v>1927364.43</v>
      </c>
      <c r="I217" s="137">
        <f t="shared" si="14"/>
        <v>0</v>
      </c>
      <c r="J217" s="69" t="str">
        <f t="shared" si="15"/>
        <v>1.2.4</v>
      </c>
    </row>
    <row r="218" spans="1:10" x14ac:dyDescent="0.25">
      <c r="A218" s="66" t="s">
        <v>363</v>
      </c>
      <c r="B218" s="66" t="s">
        <v>364</v>
      </c>
      <c r="C218" s="135">
        <v>435345.4</v>
      </c>
      <c r="D218" s="135">
        <v>7424</v>
      </c>
      <c r="E218" s="135">
        <v>0</v>
      </c>
      <c r="F218" s="80">
        <f t="shared" si="12"/>
        <v>7424</v>
      </c>
      <c r="G218" s="135">
        <v>442769.4</v>
      </c>
      <c r="H218" s="80">
        <f t="shared" si="13"/>
        <v>442769.4</v>
      </c>
      <c r="I218" s="137">
        <f t="shared" si="14"/>
        <v>0</v>
      </c>
      <c r="J218" s="69" t="str">
        <f t="shared" si="15"/>
        <v>1.2.4</v>
      </c>
    </row>
    <row r="219" spans="1:10" x14ac:dyDescent="0.25">
      <c r="A219" s="66" t="s">
        <v>365</v>
      </c>
      <c r="B219" s="66" t="s">
        <v>366</v>
      </c>
      <c r="C219" s="135">
        <v>1479758.33</v>
      </c>
      <c r="D219" s="135">
        <v>47884.800000000003</v>
      </c>
      <c r="E219" s="135">
        <v>0</v>
      </c>
      <c r="F219" s="80">
        <f t="shared" si="12"/>
        <v>47884.800000000003</v>
      </c>
      <c r="G219" s="135">
        <v>1527643.13</v>
      </c>
      <c r="H219" s="80">
        <f t="shared" si="13"/>
        <v>1527643.1300000001</v>
      </c>
      <c r="I219" s="137">
        <f t="shared" si="14"/>
        <v>0</v>
      </c>
      <c r="J219" s="69" t="str">
        <f t="shared" si="15"/>
        <v>1.2.4</v>
      </c>
    </row>
    <row r="220" spans="1:10" x14ac:dyDescent="0.25">
      <c r="A220" s="66" t="s">
        <v>367</v>
      </c>
      <c r="B220" s="66" t="s">
        <v>368</v>
      </c>
      <c r="C220" s="135">
        <v>17748375.02</v>
      </c>
      <c r="D220" s="135">
        <v>0</v>
      </c>
      <c r="E220" s="135">
        <v>0</v>
      </c>
      <c r="F220" s="80">
        <f t="shared" si="12"/>
        <v>0</v>
      </c>
      <c r="G220" s="135">
        <v>17748375.02</v>
      </c>
      <c r="H220" s="80">
        <f t="shared" si="13"/>
        <v>17748375.02</v>
      </c>
      <c r="I220" s="137">
        <f t="shared" si="14"/>
        <v>0</v>
      </c>
      <c r="J220" s="69" t="str">
        <f t="shared" si="15"/>
        <v>1.2.4</v>
      </c>
    </row>
    <row r="221" spans="1:10" x14ac:dyDescent="0.25">
      <c r="A221" s="66" t="s">
        <v>369</v>
      </c>
      <c r="B221" s="66" t="s">
        <v>370</v>
      </c>
      <c r="C221" s="135">
        <v>1256370.0900000001</v>
      </c>
      <c r="D221" s="135">
        <v>630211.76</v>
      </c>
      <c r="E221" s="135">
        <v>315105.88</v>
      </c>
      <c r="F221" s="80">
        <f t="shared" si="12"/>
        <v>315105.88</v>
      </c>
      <c r="G221" s="135">
        <v>1571475.97</v>
      </c>
      <c r="H221" s="80">
        <f t="shared" si="13"/>
        <v>1571475.9700000002</v>
      </c>
      <c r="I221" s="137">
        <f t="shared" si="14"/>
        <v>0</v>
      </c>
      <c r="J221" s="69" t="str">
        <f t="shared" si="15"/>
        <v>1.2.4</v>
      </c>
    </row>
    <row r="222" spans="1:10" x14ac:dyDescent="0.25">
      <c r="A222" s="66" t="s">
        <v>371</v>
      </c>
      <c r="B222" s="66" t="s">
        <v>372</v>
      </c>
      <c r="C222" s="135">
        <v>772721.47</v>
      </c>
      <c r="D222" s="135">
        <v>0</v>
      </c>
      <c r="E222" s="135">
        <v>0</v>
      </c>
      <c r="F222" s="80">
        <f t="shared" si="12"/>
        <v>0</v>
      </c>
      <c r="G222" s="135">
        <v>772721.47</v>
      </c>
      <c r="H222" s="80">
        <f t="shared" si="13"/>
        <v>772721.47</v>
      </c>
      <c r="I222" s="137">
        <f t="shared" si="14"/>
        <v>0</v>
      </c>
      <c r="J222" s="69" t="str">
        <f t="shared" si="15"/>
        <v>1.2.4</v>
      </c>
    </row>
    <row r="223" spans="1:10" x14ac:dyDescent="0.25">
      <c r="A223" s="66" t="s">
        <v>373</v>
      </c>
      <c r="B223" s="66" t="s">
        <v>374</v>
      </c>
      <c r="C223" s="135">
        <v>129882.1</v>
      </c>
      <c r="D223" s="135">
        <v>0</v>
      </c>
      <c r="E223" s="135">
        <v>0</v>
      </c>
      <c r="F223" s="80">
        <f t="shared" si="12"/>
        <v>0</v>
      </c>
      <c r="G223" s="135">
        <v>129882.1</v>
      </c>
      <c r="H223" s="80">
        <f t="shared" si="13"/>
        <v>129882.1</v>
      </c>
      <c r="I223" s="137">
        <f t="shared" si="14"/>
        <v>0</v>
      </c>
      <c r="J223" s="69" t="str">
        <f t="shared" si="15"/>
        <v>1.2.4</v>
      </c>
    </row>
    <row r="224" spans="1:10" x14ac:dyDescent="0.25">
      <c r="A224" s="66" t="s">
        <v>375</v>
      </c>
      <c r="B224" s="66" t="s">
        <v>376</v>
      </c>
      <c r="C224" s="135">
        <v>5510980.6200000001</v>
      </c>
      <c r="D224" s="135">
        <v>22132.799999999999</v>
      </c>
      <c r="E224" s="135">
        <v>0</v>
      </c>
      <c r="F224" s="80">
        <f t="shared" si="12"/>
        <v>22132.799999999999</v>
      </c>
      <c r="G224" s="135">
        <v>5533113.4199999999</v>
      </c>
      <c r="H224" s="80">
        <f t="shared" si="13"/>
        <v>5533113.4199999999</v>
      </c>
      <c r="I224" s="137">
        <f t="shared" si="14"/>
        <v>0</v>
      </c>
      <c r="J224" s="69" t="str">
        <f t="shared" si="15"/>
        <v>1.2.4</v>
      </c>
    </row>
    <row r="225" spans="1:10" x14ac:dyDescent="0.25">
      <c r="A225" s="66" t="s">
        <v>377</v>
      </c>
      <c r="B225" s="66" t="s">
        <v>378</v>
      </c>
      <c r="C225" s="135">
        <v>5833525.3300000001</v>
      </c>
      <c r="D225" s="135">
        <v>20300</v>
      </c>
      <c r="E225" s="135">
        <v>29149.05</v>
      </c>
      <c r="F225" s="80">
        <f t="shared" si="12"/>
        <v>-8849.0499999999993</v>
      </c>
      <c r="G225" s="135">
        <v>5824676.2800000003</v>
      </c>
      <c r="H225" s="80">
        <f t="shared" si="13"/>
        <v>5824676.2800000003</v>
      </c>
      <c r="I225" s="137">
        <f t="shared" si="14"/>
        <v>0</v>
      </c>
      <c r="J225" s="69" t="str">
        <f t="shared" si="15"/>
        <v>1.2.4</v>
      </c>
    </row>
    <row r="226" spans="1:10" x14ac:dyDescent="0.25">
      <c r="A226" s="66" t="s">
        <v>379</v>
      </c>
      <c r="B226" s="66" t="s">
        <v>380</v>
      </c>
      <c r="C226" s="135">
        <v>2957282</v>
      </c>
      <c r="D226" s="135">
        <v>0</v>
      </c>
      <c r="E226" s="135">
        <v>0</v>
      </c>
      <c r="F226" s="80">
        <f t="shared" si="12"/>
        <v>0</v>
      </c>
      <c r="G226" s="135">
        <v>2957282</v>
      </c>
      <c r="H226" s="80">
        <f t="shared" si="13"/>
        <v>2957282</v>
      </c>
      <c r="I226" s="137">
        <f t="shared" si="14"/>
        <v>0</v>
      </c>
      <c r="J226" s="69" t="str">
        <f t="shared" si="15"/>
        <v>1.2.4</v>
      </c>
    </row>
    <row r="227" spans="1:10" x14ac:dyDescent="0.25">
      <c r="A227" s="66" t="s">
        <v>381</v>
      </c>
      <c r="B227" s="66" t="s">
        <v>382</v>
      </c>
      <c r="C227" s="135">
        <v>439715.91</v>
      </c>
      <c r="D227" s="135">
        <v>0</v>
      </c>
      <c r="E227" s="135">
        <v>0</v>
      </c>
      <c r="F227" s="80">
        <f t="shared" si="12"/>
        <v>0</v>
      </c>
      <c r="G227" s="135">
        <v>439715.91</v>
      </c>
      <c r="H227" s="80">
        <f t="shared" si="13"/>
        <v>439715.91</v>
      </c>
      <c r="I227" s="137">
        <f t="shared" si="14"/>
        <v>0</v>
      </c>
      <c r="J227" s="69" t="str">
        <f t="shared" si="15"/>
        <v>1.2.4</v>
      </c>
    </row>
    <row r="228" spans="1:10" x14ac:dyDescent="0.25">
      <c r="A228" s="66" t="s">
        <v>383</v>
      </c>
      <c r="B228" s="66" t="s">
        <v>384</v>
      </c>
      <c r="C228" s="135">
        <v>2641913.5699999998</v>
      </c>
      <c r="D228" s="135">
        <v>0</v>
      </c>
      <c r="E228" s="135">
        <v>0</v>
      </c>
      <c r="F228" s="80">
        <f t="shared" si="12"/>
        <v>0</v>
      </c>
      <c r="G228" s="135">
        <v>2641913.5699999998</v>
      </c>
      <c r="H228" s="80">
        <f t="shared" si="13"/>
        <v>2641913.5699999998</v>
      </c>
      <c r="I228" s="137">
        <f t="shared" si="14"/>
        <v>0</v>
      </c>
      <c r="J228" s="69" t="str">
        <f t="shared" si="15"/>
        <v>1.2.4</v>
      </c>
    </row>
    <row r="229" spans="1:10" x14ac:dyDescent="0.25">
      <c r="A229" s="66" t="s">
        <v>385</v>
      </c>
      <c r="B229" s="66" t="s">
        <v>386</v>
      </c>
      <c r="C229" s="135">
        <v>1815921.41</v>
      </c>
      <c r="D229" s="135">
        <v>0</v>
      </c>
      <c r="E229" s="135">
        <v>0</v>
      </c>
      <c r="F229" s="80">
        <f t="shared" si="12"/>
        <v>0</v>
      </c>
      <c r="G229" s="135">
        <v>1815921.41</v>
      </c>
      <c r="H229" s="80">
        <f t="shared" si="13"/>
        <v>1815921.41</v>
      </c>
      <c r="I229" s="137">
        <f t="shared" si="14"/>
        <v>0</v>
      </c>
      <c r="J229" s="69" t="str">
        <f t="shared" si="15"/>
        <v>1.2.4</v>
      </c>
    </row>
    <row r="230" spans="1:10" x14ac:dyDescent="0.25">
      <c r="A230" s="66" t="s">
        <v>387</v>
      </c>
      <c r="B230" s="66" t="s">
        <v>388</v>
      </c>
      <c r="C230" s="135">
        <v>434601.35</v>
      </c>
      <c r="D230" s="135">
        <v>0</v>
      </c>
      <c r="E230" s="135">
        <v>0</v>
      </c>
      <c r="F230" s="80">
        <f t="shared" si="12"/>
        <v>0</v>
      </c>
      <c r="G230" s="135">
        <v>434601.35</v>
      </c>
      <c r="H230" s="80">
        <f t="shared" si="13"/>
        <v>434601.35</v>
      </c>
      <c r="I230" s="137">
        <f t="shared" si="14"/>
        <v>0</v>
      </c>
      <c r="J230" s="69" t="str">
        <f t="shared" si="15"/>
        <v>1.2.4</v>
      </c>
    </row>
    <row r="231" spans="1:10" x14ac:dyDescent="0.25">
      <c r="A231" s="66" t="s">
        <v>389</v>
      </c>
      <c r="B231" s="66" t="s">
        <v>390</v>
      </c>
      <c r="C231" s="135">
        <v>391390.81</v>
      </c>
      <c r="D231" s="135">
        <v>0</v>
      </c>
      <c r="E231" s="135">
        <v>0</v>
      </c>
      <c r="F231" s="80">
        <f t="shared" si="12"/>
        <v>0</v>
      </c>
      <c r="G231" s="135">
        <v>391390.81</v>
      </c>
      <c r="H231" s="80">
        <f t="shared" si="13"/>
        <v>391390.81</v>
      </c>
      <c r="I231" s="137">
        <f t="shared" si="14"/>
        <v>0</v>
      </c>
      <c r="J231" s="69" t="str">
        <f t="shared" si="15"/>
        <v>1.2.4</v>
      </c>
    </row>
    <row r="232" spans="1:10" x14ac:dyDescent="0.25">
      <c r="A232" s="66" t="s">
        <v>391</v>
      </c>
      <c r="B232" s="66" t="s">
        <v>392</v>
      </c>
      <c r="C232" s="135">
        <v>156005622.87</v>
      </c>
      <c r="D232" s="135">
        <v>969540.29</v>
      </c>
      <c r="E232" s="135">
        <v>156145.17000000001</v>
      </c>
      <c r="F232" s="80">
        <f t="shared" si="12"/>
        <v>813395.12</v>
      </c>
      <c r="G232" s="135">
        <v>156819017.99000001</v>
      </c>
      <c r="H232" s="80">
        <f t="shared" si="13"/>
        <v>156819017.99000001</v>
      </c>
      <c r="I232" s="137">
        <f t="shared" si="14"/>
        <v>0</v>
      </c>
      <c r="J232" s="69" t="str">
        <f t="shared" si="15"/>
        <v>1.2.4</v>
      </c>
    </row>
    <row r="233" spans="1:10" x14ac:dyDescent="0.25">
      <c r="A233" s="66" t="s">
        <v>393</v>
      </c>
      <c r="B233" s="66" t="s">
        <v>394</v>
      </c>
      <c r="C233" s="135">
        <v>51406375.759999998</v>
      </c>
      <c r="D233" s="135">
        <v>363118.28</v>
      </c>
      <c r="E233" s="135">
        <v>0</v>
      </c>
      <c r="F233" s="80">
        <f t="shared" si="12"/>
        <v>363118.28</v>
      </c>
      <c r="G233" s="135">
        <v>51769494.039999999</v>
      </c>
      <c r="H233" s="80">
        <f t="shared" si="13"/>
        <v>51769494.039999999</v>
      </c>
      <c r="I233" s="137">
        <f t="shared" si="14"/>
        <v>0</v>
      </c>
      <c r="J233" s="69" t="str">
        <f t="shared" si="15"/>
        <v>1.2.4</v>
      </c>
    </row>
    <row r="234" spans="1:10" x14ac:dyDescent="0.25">
      <c r="A234" s="66" t="s">
        <v>395</v>
      </c>
      <c r="B234" s="66" t="s">
        <v>396</v>
      </c>
      <c r="C234" s="135">
        <v>17601429.039999999</v>
      </c>
      <c r="D234" s="135">
        <v>36755.96</v>
      </c>
      <c r="E234" s="135">
        <v>18377.98</v>
      </c>
      <c r="F234" s="80">
        <f t="shared" si="12"/>
        <v>18377.98</v>
      </c>
      <c r="G234" s="135">
        <v>17619807.02</v>
      </c>
      <c r="H234" s="80">
        <f t="shared" si="13"/>
        <v>17619807.02</v>
      </c>
      <c r="I234" s="137">
        <f t="shared" si="14"/>
        <v>0</v>
      </c>
      <c r="J234" s="69" t="str">
        <f t="shared" si="15"/>
        <v>1.2.4</v>
      </c>
    </row>
    <row r="235" spans="1:10" x14ac:dyDescent="0.25">
      <c r="A235" s="66" t="s">
        <v>397</v>
      </c>
      <c r="B235" s="66" t="s">
        <v>398</v>
      </c>
      <c r="C235" s="135">
        <v>5061769.4400000004</v>
      </c>
      <c r="D235" s="135">
        <v>97987.520000000004</v>
      </c>
      <c r="E235" s="135">
        <v>0</v>
      </c>
      <c r="F235" s="80">
        <f t="shared" si="12"/>
        <v>97987.520000000004</v>
      </c>
      <c r="G235" s="135">
        <v>5159756.96</v>
      </c>
      <c r="H235" s="80">
        <f t="shared" si="13"/>
        <v>5159756.96</v>
      </c>
      <c r="I235" s="137">
        <f t="shared" si="14"/>
        <v>0</v>
      </c>
      <c r="J235" s="69" t="str">
        <f t="shared" si="15"/>
        <v>1.2.4</v>
      </c>
    </row>
    <row r="236" spans="1:10" x14ac:dyDescent="0.25">
      <c r="A236" s="66" t="s">
        <v>399</v>
      </c>
      <c r="B236" s="66" t="s">
        <v>400</v>
      </c>
      <c r="C236" s="135">
        <v>7572709.8799999999</v>
      </c>
      <c r="D236" s="135">
        <v>110817.72</v>
      </c>
      <c r="E236" s="135">
        <v>48008.06</v>
      </c>
      <c r="F236" s="80">
        <f t="shared" si="12"/>
        <v>62809.66</v>
      </c>
      <c r="G236" s="135">
        <v>7635519.54</v>
      </c>
      <c r="H236" s="80">
        <f t="shared" si="13"/>
        <v>7635519.54</v>
      </c>
      <c r="I236" s="137">
        <f t="shared" si="14"/>
        <v>0</v>
      </c>
      <c r="J236" s="69" t="str">
        <f t="shared" si="15"/>
        <v>1.2.4</v>
      </c>
    </row>
    <row r="237" spans="1:10" x14ac:dyDescent="0.25">
      <c r="A237" s="66" t="s">
        <v>401</v>
      </c>
      <c r="B237" s="66" t="s">
        <v>402</v>
      </c>
      <c r="C237" s="135">
        <v>4789347.5</v>
      </c>
      <c r="D237" s="135">
        <v>0</v>
      </c>
      <c r="E237" s="135">
        <v>0</v>
      </c>
      <c r="F237" s="80">
        <f t="shared" si="12"/>
        <v>0</v>
      </c>
      <c r="G237" s="135">
        <v>4789347.5</v>
      </c>
      <c r="H237" s="80">
        <f t="shared" si="13"/>
        <v>4789347.5</v>
      </c>
      <c r="I237" s="137">
        <f t="shared" si="14"/>
        <v>0</v>
      </c>
      <c r="J237" s="69" t="str">
        <f t="shared" si="15"/>
        <v>1.2.4</v>
      </c>
    </row>
    <row r="238" spans="1:10" x14ac:dyDescent="0.25">
      <c r="A238" s="66" t="s">
        <v>403</v>
      </c>
      <c r="B238" s="66" t="s">
        <v>404</v>
      </c>
      <c r="C238" s="135">
        <v>17120645.489999998</v>
      </c>
      <c r="D238" s="135">
        <v>67464.41</v>
      </c>
      <c r="E238" s="135">
        <v>0</v>
      </c>
      <c r="F238" s="80">
        <f t="shared" si="12"/>
        <v>67464.41</v>
      </c>
      <c r="G238" s="135">
        <v>17188109.899999999</v>
      </c>
      <c r="H238" s="80">
        <f t="shared" si="13"/>
        <v>17188109.899999999</v>
      </c>
      <c r="I238" s="137">
        <f t="shared" si="14"/>
        <v>0</v>
      </c>
      <c r="J238" s="69" t="str">
        <f t="shared" si="15"/>
        <v>1.2.4</v>
      </c>
    </row>
    <row r="239" spans="1:10" x14ac:dyDescent="0.25">
      <c r="A239" s="66" t="s">
        <v>405</v>
      </c>
      <c r="B239" s="66" t="s">
        <v>406</v>
      </c>
      <c r="C239" s="135">
        <v>1611739.69</v>
      </c>
      <c r="D239" s="135">
        <v>58809.599999999999</v>
      </c>
      <c r="E239" s="135">
        <v>29404.799999999999</v>
      </c>
      <c r="F239" s="80">
        <f t="shared" si="12"/>
        <v>29404.799999999999</v>
      </c>
      <c r="G239" s="135">
        <v>1641144.49</v>
      </c>
      <c r="H239" s="80">
        <f t="shared" si="13"/>
        <v>1641144.49</v>
      </c>
      <c r="I239" s="137">
        <f t="shared" si="14"/>
        <v>0</v>
      </c>
      <c r="J239" s="69" t="str">
        <f t="shared" si="15"/>
        <v>1.2.4</v>
      </c>
    </row>
    <row r="240" spans="1:10" x14ac:dyDescent="0.25">
      <c r="A240" s="66" t="s">
        <v>407</v>
      </c>
      <c r="B240" s="66" t="s">
        <v>408</v>
      </c>
      <c r="C240" s="135">
        <v>950073.29</v>
      </c>
      <c r="D240" s="135">
        <v>7356.72</v>
      </c>
      <c r="E240" s="135">
        <v>0</v>
      </c>
      <c r="F240" s="80">
        <f t="shared" si="12"/>
        <v>7356.72</v>
      </c>
      <c r="G240" s="135">
        <v>957430.01</v>
      </c>
      <c r="H240" s="80">
        <f t="shared" si="13"/>
        <v>957430.01</v>
      </c>
      <c r="I240" s="137">
        <f t="shared" si="14"/>
        <v>0</v>
      </c>
      <c r="J240" s="69" t="str">
        <f t="shared" si="15"/>
        <v>1.2.4</v>
      </c>
    </row>
    <row r="241" spans="1:10" x14ac:dyDescent="0.25">
      <c r="A241" s="66" t="s">
        <v>409</v>
      </c>
      <c r="B241" s="66" t="s">
        <v>410</v>
      </c>
      <c r="C241" s="135">
        <v>6879104.7300000004</v>
      </c>
      <c r="D241" s="135">
        <v>0</v>
      </c>
      <c r="E241" s="135">
        <v>0</v>
      </c>
      <c r="F241" s="80">
        <f t="shared" si="12"/>
        <v>0</v>
      </c>
      <c r="G241" s="135">
        <v>6879104.7300000004</v>
      </c>
      <c r="H241" s="80">
        <f t="shared" si="13"/>
        <v>6879104.7300000004</v>
      </c>
      <c r="I241" s="137">
        <f t="shared" si="14"/>
        <v>0</v>
      </c>
      <c r="J241" s="69" t="str">
        <f t="shared" si="15"/>
        <v>1.2.4</v>
      </c>
    </row>
    <row r="242" spans="1:10" x14ac:dyDescent="0.25">
      <c r="A242" s="66" t="s">
        <v>411</v>
      </c>
      <c r="B242" s="66" t="s">
        <v>412</v>
      </c>
      <c r="C242" s="135">
        <v>3334130.12</v>
      </c>
      <c r="D242" s="135">
        <v>116798.08</v>
      </c>
      <c r="E242" s="135">
        <v>0</v>
      </c>
      <c r="F242" s="80">
        <f t="shared" si="12"/>
        <v>116798.08</v>
      </c>
      <c r="G242" s="135">
        <v>3450928.2</v>
      </c>
      <c r="H242" s="80">
        <f t="shared" si="13"/>
        <v>3450928.2</v>
      </c>
      <c r="I242" s="137">
        <f t="shared" si="14"/>
        <v>0</v>
      </c>
      <c r="J242" s="69" t="str">
        <f t="shared" si="15"/>
        <v>1.2.4</v>
      </c>
    </row>
    <row r="243" spans="1:10" x14ac:dyDescent="0.25">
      <c r="A243" s="66" t="s">
        <v>413</v>
      </c>
      <c r="B243" s="66" t="s">
        <v>414</v>
      </c>
      <c r="C243" s="135">
        <v>480910.85</v>
      </c>
      <c r="D243" s="135">
        <v>0</v>
      </c>
      <c r="E243" s="135">
        <v>454.25</v>
      </c>
      <c r="F243" s="80">
        <f t="shared" si="12"/>
        <v>-454.25</v>
      </c>
      <c r="G243" s="135">
        <v>480456.6</v>
      </c>
      <c r="H243" s="80">
        <f t="shared" si="13"/>
        <v>480456.6</v>
      </c>
      <c r="I243" s="137">
        <f t="shared" si="14"/>
        <v>0</v>
      </c>
      <c r="J243" s="69" t="str">
        <f t="shared" si="15"/>
        <v>1.2.4</v>
      </c>
    </row>
    <row r="244" spans="1:10" x14ac:dyDescent="0.25">
      <c r="A244" s="66" t="s">
        <v>415</v>
      </c>
      <c r="B244" s="66" t="s">
        <v>416</v>
      </c>
      <c r="C244" s="135">
        <v>23872013.91</v>
      </c>
      <c r="D244" s="135">
        <v>0</v>
      </c>
      <c r="E244" s="135">
        <v>59900.08</v>
      </c>
      <c r="F244" s="80">
        <f t="shared" si="12"/>
        <v>-59900.08</v>
      </c>
      <c r="G244" s="135">
        <v>23812113.829999998</v>
      </c>
      <c r="H244" s="80">
        <f t="shared" si="13"/>
        <v>23812113.830000002</v>
      </c>
      <c r="I244" s="137">
        <f t="shared" si="14"/>
        <v>0</v>
      </c>
      <c r="J244" s="69" t="str">
        <f t="shared" si="15"/>
        <v>1.2.4</v>
      </c>
    </row>
    <row r="245" spans="1:10" x14ac:dyDescent="0.25">
      <c r="A245" s="66" t="s">
        <v>417</v>
      </c>
      <c r="B245" s="66" t="s">
        <v>418</v>
      </c>
      <c r="C245" s="135">
        <v>8956467.3699999992</v>
      </c>
      <c r="D245" s="135">
        <v>0</v>
      </c>
      <c r="E245" s="135">
        <v>0</v>
      </c>
      <c r="F245" s="80">
        <f t="shared" si="12"/>
        <v>0</v>
      </c>
      <c r="G245" s="135">
        <v>8956467.3699999992</v>
      </c>
      <c r="H245" s="80">
        <f t="shared" si="13"/>
        <v>8956467.3699999992</v>
      </c>
      <c r="I245" s="137">
        <f t="shared" si="14"/>
        <v>0</v>
      </c>
      <c r="J245" s="69" t="str">
        <f t="shared" si="15"/>
        <v>1.2.4</v>
      </c>
    </row>
    <row r="246" spans="1:10" x14ac:dyDescent="0.25">
      <c r="A246" s="66" t="s">
        <v>419</v>
      </c>
      <c r="B246" s="66" t="s">
        <v>420</v>
      </c>
      <c r="C246" s="135">
        <v>6368905.8099999996</v>
      </c>
      <c r="D246" s="135">
        <v>110432</v>
      </c>
      <c r="E246" s="135">
        <v>0</v>
      </c>
      <c r="F246" s="80">
        <f t="shared" si="12"/>
        <v>110432</v>
      </c>
      <c r="G246" s="135">
        <v>6479337.8099999996</v>
      </c>
      <c r="H246" s="80">
        <f t="shared" si="13"/>
        <v>6479337.8099999996</v>
      </c>
      <c r="I246" s="137">
        <f t="shared" si="14"/>
        <v>0</v>
      </c>
      <c r="J246" s="69" t="str">
        <f t="shared" si="15"/>
        <v>1.2.4</v>
      </c>
    </row>
    <row r="247" spans="1:10" x14ac:dyDescent="0.25">
      <c r="A247" s="66" t="s">
        <v>421</v>
      </c>
      <c r="B247" s="66" t="s">
        <v>422</v>
      </c>
      <c r="C247" s="135">
        <v>31364888.190000001</v>
      </c>
      <c r="D247" s="135">
        <v>20969.919999999998</v>
      </c>
      <c r="E247" s="135">
        <v>16852.82</v>
      </c>
      <c r="F247" s="80">
        <f t="shared" si="12"/>
        <v>4117.0999999999985</v>
      </c>
      <c r="G247" s="135">
        <v>31369005.289999999</v>
      </c>
      <c r="H247" s="80">
        <f t="shared" si="13"/>
        <v>31369005.290000003</v>
      </c>
      <c r="I247" s="137">
        <f t="shared" si="14"/>
        <v>0</v>
      </c>
      <c r="J247" s="69" t="str">
        <f t="shared" si="15"/>
        <v>1.2.4</v>
      </c>
    </row>
    <row r="248" spans="1:10" x14ac:dyDescent="0.25">
      <c r="A248" s="66" t="s">
        <v>423</v>
      </c>
      <c r="B248" s="66" t="s">
        <v>424</v>
      </c>
      <c r="C248" s="135">
        <v>14220.94</v>
      </c>
      <c r="D248" s="135">
        <v>0</v>
      </c>
      <c r="E248" s="135">
        <v>0</v>
      </c>
      <c r="F248" s="80">
        <f t="shared" si="12"/>
        <v>0</v>
      </c>
      <c r="G248" s="135">
        <v>14220.94</v>
      </c>
      <c r="H248" s="80">
        <f t="shared" si="13"/>
        <v>14220.94</v>
      </c>
      <c r="I248" s="137">
        <f t="shared" si="14"/>
        <v>0</v>
      </c>
      <c r="J248" s="69" t="str">
        <f t="shared" si="15"/>
        <v>1.2.4</v>
      </c>
    </row>
    <row r="249" spans="1:10" x14ac:dyDescent="0.25">
      <c r="A249" s="66" t="s">
        <v>425</v>
      </c>
      <c r="B249" s="66" t="s">
        <v>426</v>
      </c>
      <c r="C249" s="135">
        <v>601231.35</v>
      </c>
      <c r="D249" s="135">
        <v>0</v>
      </c>
      <c r="E249" s="135">
        <v>0</v>
      </c>
      <c r="F249" s="80">
        <f t="shared" si="12"/>
        <v>0</v>
      </c>
      <c r="G249" s="135">
        <v>601231.35</v>
      </c>
      <c r="H249" s="80">
        <f t="shared" si="13"/>
        <v>601231.35</v>
      </c>
      <c r="I249" s="137">
        <f t="shared" si="14"/>
        <v>0</v>
      </c>
      <c r="J249" s="69" t="str">
        <f t="shared" si="15"/>
        <v>1.2.4</v>
      </c>
    </row>
    <row r="250" spans="1:10" x14ac:dyDescent="0.25">
      <c r="A250" s="66" t="s">
        <v>427</v>
      </c>
      <c r="B250" s="66" t="s">
        <v>428</v>
      </c>
      <c r="C250" s="135">
        <v>114583.98</v>
      </c>
      <c r="D250" s="135">
        <v>0</v>
      </c>
      <c r="E250" s="135">
        <v>0</v>
      </c>
      <c r="F250" s="80">
        <f t="shared" si="12"/>
        <v>0</v>
      </c>
      <c r="G250" s="135">
        <v>114583.98</v>
      </c>
      <c r="H250" s="80">
        <f t="shared" si="13"/>
        <v>114583.98</v>
      </c>
      <c r="I250" s="137">
        <f t="shared" si="14"/>
        <v>0</v>
      </c>
      <c r="J250" s="69" t="str">
        <f t="shared" si="15"/>
        <v>1.2.4</v>
      </c>
    </row>
    <row r="251" spans="1:10" x14ac:dyDescent="0.25">
      <c r="A251" s="66" t="s">
        <v>429</v>
      </c>
      <c r="B251" s="66" t="s">
        <v>430</v>
      </c>
      <c r="C251" s="135">
        <v>750445.03</v>
      </c>
      <c r="D251" s="135">
        <v>0</v>
      </c>
      <c r="E251" s="135">
        <v>0</v>
      </c>
      <c r="F251" s="80">
        <f t="shared" si="12"/>
        <v>0</v>
      </c>
      <c r="G251" s="135">
        <v>750445.03</v>
      </c>
      <c r="H251" s="80">
        <f t="shared" si="13"/>
        <v>750445.03</v>
      </c>
      <c r="I251" s="137">
        <f t="shared" si="14"/>
        <v>0</v>
      </c>
      <c r="J251" s="69" t="str">
        <f t="shared" si="15"/>
        <v>1.2.4</v>
      </c>
    </row>
    <row r="252" spans="1:10" x14ac:dyDescent="0.25">
      <c r="A252" s="66" t="s">
        <v>431</v>
      </c>
      <c r="B252" s="66" t="s">
        <v>432</v>
      </c>
      <c r="C252" s="135">
        <v>19290597.030000001</v>
      </c>
      <c r="D252" s="135">
        <v>0</v>
      </c>
      <c r="E252" s="135">
        <v>0</v>
      </c>
      <c r="F252" s="80">
        <f t="shared" si="12"/>
        <v>0</v>
      </c>
      <c r="G252" s="135">
        <v>19290597.030000001</v>
      </c>
      <c r="H252" s="80">
        <f t="shared" si="13"/>
        <v>19290597.030000001</v>
      </c>
      <c r="I252" s="137">
        <f t="shared" si="14"/>
        <v>0</v>
      </c>
      <c r="J252" s="69" t="str">
        <f t="shared" si="15"/>
        <v>1.2.4</v>
      </c>
    </row>
    <row r="253" spans="1:10" x14ac:dyDescent="0.25">
      <c r="A253" s="66" t="s">
        <v>433</v>
      </c>
      <c r="B253" s="66" t="s">
        <v>434</v>
      </c>
      <c r="C253" s="135">
        <v>139432.82999999999</v>
      </c>
      <c r="D253" s="135">
        <v>0</v>
      </c>
      <c r="E253" s="135">
        <v>0</v>
      </c>
      <c r="F253" s="80">
        <f t="shared" si="12"/>
        <v>0</v>
      </c>
      <c r="G253" s="135">
        <v>139432.82999999999</v>
      </c>
      <c r="H253" s="80">
        <f t="shared" si="13"/>
        <v>139432.82999999999</v>
      </c>
      <c r="I253" s="137">
        <f t="shared" si="14"/>
        <v>0</v>
      </c>
      <c r="J253" s="69" t="str">
        <f t="shared" si="15"/>
        <v>1.2.4</v>
      </c>
    </row>
    <row r="254" spans="1:10" x14ac:dyDescent="0.25">
      <c r="A254" s="66" t="s">
        <v>435</v>
      </c>
      <c r="B254" s="66" t="s">
        <v>436</v>
      </c>
      <c r="C254" s="135">
        <v>434597.63</v>
      </c>
      <c r="D254" s="135">
        <v>3499.72</v>
      </c>
      <c r="E254" s="135">
        <v>3499.72</v>
      </c>
      <c r="F254" s="80">
        <f t="shared" si="12"/>
        <v>0</v>
      </c>
      <c r="G254" s="135">
        <v>434597.63</v>
      </c>
      <c r="H254" s="80">
        <f t="shared" si="13"/>
        <v>434597.63</v>
      </c>
      <c r="I254" s="137">
        <f t="shared" si="14"/>
        <v>0</v>
      </c>
      <c r="J254" s="69" t="str">
        <f t="shared" si="15"/>
        <v>1.2.4</v>
      </c>
    </row>
    <row r="255" spans="1:10" x14ac:dyDescent="0.25">
      <c r="A255" s="66" t="s">
        <v>437</v>
      </c>
      <c r="B255" s="66" t="s">
        <v>438</v>
      </c>
      <c r="C255" s="135">
        <v>205341.02</v>
      </c>
      <c r="D255" s="135">
        <v>0</v>
      </c>
      <c r="E255" s="135">
        <v>0</v>
      </c>
      <c r="F255" s="80">
        <f t="shared" si="12"/>
        <v>0</v>
      </c>
      <c r="G255" s="135">
        <v>205341.02</v>
      </c>
      <c r="H255" s="80">
        <f t="shared" si="13"/>
        <v>205341.02</v>
      </c>
      <c r="I255" s="137">
        <f t="shared" si="14"/>
        <v>0</v>
      </c>
      <c r="J255" s="69" t="str">
        <f t="shared" si="15"/>
        <v>1.2.4</v>
      </c>
    </row>
    <row r="256" spans="1:10" x14ac:dyDescent="0.25">
      <c r="A256" s="66" t="s">
        <v>439</v>
      </c>
      <c r="B256" s="66" t="s">
        <v>440</v>
      </c>
      <c r="C256" s="135">
        <v>505928.49</v>
      </c>
      <c r="D256" s="135">
        <v>0</v>
      </c>
      <c r="E256" s="135">
        <v>0</v>
      </c>
      <c r="F256" s="80">
        <f t="shared" si="12"/>
        <v>0</v>
      </c>
      <c r="G256" s="135">
        <v>505928.49</v>
      </c>
      <c r="H256" s="80">
        <f t="shared" si="13"/>
        <v>505928.49</v>
      </c>
      <c r="I256" s="137">
        <f t="shared" si="14"/>
        <v>0</v>
      </c>
      <c r="J256" s="69" t="str">
        <f t="shared" si="15"/>
        <v>1.2.4</v>
      </c>
    </row>
    <row r="257" spans="1:10" x14ac:dyDescent="0.25">
      <c r="A257" s="66" t="s">
        <v>441</v>
      </c>
      <c r="B257" s="66" t="s">
        <v>442</v>
      </c>
      <c r="C257" s="135">
        <v>252932.02</v>
      </c>
      <c r="D257" s="135">
        <v>9814.2000000000007</v>
      </c>
      <c r="E257" s="135">
        <v>5697.1</v>
      </c>
      <c r="F257" s="80">
        <f t="shared" si="12"/>
        <v>4117.1000000000004</v>
      </c>
      <c r="G257" s="135">
        <v>257049.12</v>
      </c>
      <c r="H257" s="80">
        <f t="shared" si="13"/>
        <v>257049.12</v>
      </c>
      <c r="I257" s="137">
        <f t="shared" si="14"/>
        <v>0</v>
      </c>
      <c r="J257" s="69" t="str">
        <f t="shared" si="15"/>
        <v>1.2.4</v>
      </c>
    </row>
    <row r="258" spans="1:10" x14ac:dyDescent="0.25">
      <c r="A258" s="66" t="s">
        <v>443</v>
      </c>
      <c r="B258" s="66" t="s">
        <v>444</v>
      </c>
      <c r="C258" s="135">
        <v>118616.17</v>
      </c>
      <c r="D258" s="135">
        <v>0</v>
      </c>
      <c r="E258" s="135">
        <v>0</v>
      </c>
      <c r="F258" s="80">
        <f t="shared" si="12"/>
        <v>0</v>
      </c>
      <c r="G258" s="135">
        <v>118616.17</v>
      </c>
      <c r="H258" s="80">
        <f t="shared" si="13"/>
        <v>118616.17</v>
      </c>
      <c r="I258" s="137">
        <f t="shared" si="14"/>
        <v>0</v>
      </c>
      <c r="J258" s="69" t="str">
        <f t="shared" si="15"/>
        <v>1.2.4</v>
      </c>
    </row>
    <row r="259" spans="1:10" x14ac:dyDescent="0.25">
      <c r="A259" s="66" t="s">
        <v>445</v>
      </c>
      <c r="B259" s="66" t="s">
        <v>446</v>
      </c>
      <c r="C259" s="135">
        <v>93948.42</v>
      </c>
      <c r="D259" s="135">
        <v>7656</v>
      </c>
      <c r="E259" s="135">
        <v>7656</v>
      </c>
      <c r="F259" s="80">
        <f t="shared" ref="F259:F322" si="16">+D259-E259</f>
        <v>0</v>
      </c>
      <c r="G259" s="135">
        <v>93948.42</v>
      </c>
      <c r="H259" s="80">
        <f t="shared" ref="H259:H322" si="17">+C259+F259</f>
        <v>93948.42</v>
      </c>
      <c r="I259" s="137">
        <f t="shared" ref="I259:I322" si="18">+G259-H259</f>
        <v>0</v>
      </c>
      <c r="J259" s="69" t="str">
        <f t="shared" ref="J259:J322" si="19">MID(A259,1,5)</f>
        <v>1.2.4</v>
      </c>
    </row>
    <row r="260" spans="1:10" x14ac:dyDescent="0.25">
      <c r="A260" s="66" t="s">
        <v>447</v>
      </c>
      <c r="B260" s="66" t="s">
        <v>448</v>
      </c>
      <c r="C260" s="135">
        <v>53852</v>
      </c>
      <c r="D260" s="135">
        <v>0</v>
      </c>
      <c r="E260" s="135">
        <v>0</v>
      </c>
      <c r="F260" s="80">
        <f t="shared" si="16"/>
        <v>0</v>
      </c>
      <c r="G260" s="135">
        <v>53852</v>
      </c>
      <c r="H260" s="80">
        <f t="shared" si="17"/>
        <v>53852</v>
      </c>
      <c r="I260" s="137">
        <f t="shared" si="18"/>
        <v>0</v>
      </c>
      <c r="J260" s="69" t="str">
        <f t="shared" si="19"/>
        <v>1.2.4</v>
      </c>
    </row>
    <row r="261" spans="1:10" x14ac:dyDescent="0.25">
      <c r="A261" s="66" t="s">
        <v>449</v>
      </c>
      <c r="B261" s="66" t="s">
        <v>450</v>
      </c>
      <c r="C261" s="135">
        <v>94339.9</v>
      </c>
      <c r="D261" s="135">
        <v>0</v>
      </c>
      <c r="E261" s="135">
        <v>0</v>
      </c>
      <c r="F261" s="80">
        <f t="shared" si="16"/>
        <v>0</v>
      </c>
      <c r="G261" s="135">
        <v>94339.9</v>
      </c>
      <c r="H261" s="80">
        <f t="shared" si="17"/>
        <v>94339.9</v>
      </c>
      <c r="I261" s="137">
        <f t="shared" si="18"/>
        <v>0</v>
      </c>
      <c r="J261" s="69" t="str">
        <f t="shared" si="19"/>
        <v>1.2.4</v>
      </c>
    </row>
    <row r="262" spans="1:10" x14ac:dyDescent="0.25">
      <c r="A262" s="66" t="s">
        <v>451</v>
      </c>
      <c r="B262" s="66" t="s">
        <v>452</v>
      </c>
      <c r="C262" s="135">
        <v>8694821.3900000006</v>
      </c>
      <c r="D262" s="135">
        <v>0</v>
      </c>
      <c r="E262" s="135">
        <v>0</v>
      </c>
      <c r="F262" s="80">
        <f t="shared" si="16"/>
        <v>0</v>
      </c>
      <c r="G262" s="135">
        <v>8694821.3900000006</v>
      </c>
      <c r="H262" s="80">
        <f t="shared" si="17"/>
        <v>8694821.3900000006</v>
      </c>
      <c r="I262" s="137">
        <f t="shared" si="18"/>
        <v>0</v>
      </c>
      <c r="J262" s="69" t="str">
        <f t="shared" si="19"/>
        <v>1.2.4</v>
      </c>
    </row>
    <row r="263" spans="1:10" x14ac:dyDescent="0.25">
      <c r="A263" s="66" t="s">
        <v>453</v>
      </c>
      <c r="B263" s="66" t="s">
        <v>454</v>
      </c>
      <c r="C263" s="135">
        <v>54333366.280000001</v>
      </c>
      <c r="D263" s="135">
        <v>2948210.49</v>
      </c>
      <c r="E263" s="135">
        <v>841255.88</v>
      </c>
      <c r="F263" s="80">
        <f t="shared" si="16"/>
        <v>2106954.6100000003</v>
      </c>
      <c r="G263" s="135">
        <v>56440320.890000001</v>
      </c>
      <c r="H263" s="80">
        <f t="shared" si="17"/>
        <v>56440320.890000001</v>
      </c>
      <c r="I263" s="137">
        <f t="shared" si="18"/>
        <v>0</v>
      </c>
      <c r="J263" s="69" t="str">
        <f t="shared" si="19"/>
        <v>1.2.4</v>
      </c>
    </row>
    <row r="264" spans="1:10" x14ac:dyDescent="0.25">
      <c r="A264" s="66" t="s">
        <v>455</v>
      </c>
      <c r="B264" s="66" t="s">
        <v>456</v>
      </c>
      <c r="C264" s="135">
        <v>30061938.460000001</v>
      </c>
      <c r="D264" s="135">
        <v>1827992.72</v>
      </c>
      <c r="E264" s="135">
        <v>841255.88</v>
      </c>
      <c r="F264" s="80">
        <f t="shared" si="16"/>
        <v>986736.84</v>
      </c>
      <c r="G264" s="135">
        <v>31048675.300000001</v>
      </c>
      <c r="H264" s="80">
        <f t="shared" si="17"/>
        <v>31048675.300000001</v>
      </c>
      <c r="I264" s="137">
        <f t="shared" si="18"/>
        <v>0</v>
      </c>
      <c r="J264" s="69" t="str">
        <f t="shared" si="19"/>
        <v>1.2.4</v>
      </c>
    </row>
    <row r="265" spans="1:10" x14ac:dyDescent="0.25">
      <c r="A265" s="66" t="s">
        <v>457</v>
      </c>
      <c r="B265" s="66" t="s">
        <v>458</v>
      </c>
      <c r="C265" s="135">
        <v>3881754.38</v>
      </c>
      <c r="D265" s="135">
        <v>134027.88</v>
      </c>
      <c r="E265" s="135">
        <v>5800</v>
      </c>
      <c r="F265" s="80">
        <f t="shared" si="16"/>
        <v>128227.88</v>
      </c>
      <c r="G265" s="135">
        <v>4009982.26</v>
      </c>
      <c r="H265" s="80">
        <f t="shared" si="17"/>
        <v>4009982.26</v>
      </c>
      <c r="I265" s="137">
        <f t="shared" si="18"/>
        <v>0</v>
      </c>
      <c r="J265" s="69" t="str">
        <f t="shared" si="19"/>
        <v>1.2.4</v>
      </c>
    </row>
    <row r="266" spans="1:10" x14ac:dyDescent="0.25">
      <c r="A266" s="66" t="s">
        <v>459</v>
      </c>
      <c r="B266" s="66" t="s">
        <v>460</v>
      </c>
      <c r="C266" s="135">
        <v>1195045.75</v>
      </c>
      <c r="D266" s="135">
        <v>326985</v>
      </c>
      <c r="E266" s="135">
        <v>145063.76</v>
      </c>
      <c r="F266" s="80">
        <f t="shared" si="16"/>
        <v>181921.24</v>
      </c>
      <c r="G266" s="135">
        <v>1376966.99</v>
      </c>
      <c r="H266" s="80">
        <f t="shared" si="17"/>
        <v>1376966.99</v>
      </c>
      <c r="I266" s="137">
        <f t="shared" si="18"/>
        <v>0</v>
      </c>
      <c r="J266" s="69" t="str">
        <f t="shared" si="19"/>
        <v>1.2.4</v>
      </c>
    </row>
    <row r="267" spans="1:10" x14ac:dyDescent="0.25">
      <c r="A267" s="66" t="s">
        <v>461</v>
      </c>
      <c r="B267" s="66" t="s">
        <v>462</v>
      </c>
      <c r="C267" s="135">
        <v>1777398.1</v>
      </c>
      <c r="D267" s="135">
        <v>0</v>
      </c>
      <c r="E267" s="135">
        <v>0</v>
      </c>
      <c r="F267" s="80">
        <f t="shared" si="16"/>
        <v>0</v>
      </c>
      <c r="G267" s="135">
        <v>1777398.1</v>
      </c>
      <c r="H267" s="80">
        <f t="shared" si="17"/>
        <v>1777398.1</v>
      </c>
      <c r="I267" s="137">
        <f t="shared" si="18"/>
        <v>0</v>
      </c>
      <c r="J267" s="69" t="str">
        <f t="shared" si="19"/>
        <v>1.2.4</v>
      </c>
    </row>
    <row r="268" spans="1:10" x14ac:dyDescent="0.25">
      <c r="A268" s="66" t="s">
        <v>463</v>
      </c>
      <c r="B268" s="66" t="s">
        <v>464</v>
      </c>
      <c r="C268" s="135">
        <v>1058353.45</v>
      </c>
      <c r="D268" s="135">
        <v>215635.08</v>
      </c>
      <c r="E268" s="135">
        <v>114719.74</v>
      </c>
      <c r="F268" s="80">
        <f t="shared" si="16"/>
        <v>100915.33999999998</v>
      </c>
      <c r="G268" s="135">
        <v>1159268.79</v>
      </c>
      <c r="H268" s="80">
        <f t="shared" si="17"/>
        <v>1159268.79</v>
      </c>
      <c r="I268" s="137">
        <f t="shared" si="18"/>
        <v>0</v>
      </c>
      <c r="J268" s="69" t="str">
        <f t="shared" si="19"/>
        <v>1.2.4</v>
      </c>
    </row>
    <row r="269" spans="1:10" x14ac:dyDescent="0.25">
      <c r="A269" s="66" t="s">
        <v>465</v>
      </c>
      <c r="B269" s="66" t="s">
        <v>466</v>
      </c>
      <c r="C269" s="135">
        <v>3752829.82</v>
      </c>
      <c r="D269" s="135">
        <v>745411.56</v>
      </c>
      <c r="E269" s="135">
        <v>372705.78</v>
      </c>
      <c r="F269" s="80">
        <f t="shared" si="16"/>
        <v>372705.78</v>
      </c>
      <c r="G269" s="135">
        <v>4125535.6</v>
      </c>
      <c r="H269" s="80">
        <f t="shared" si="17"/>
        <v>4125535.5999999996</v>
      </c>
      <c r="I269" s="137">
        <f t="shared" si="18"/>
        <v>0</v>
      </c>
      <c r="J269" s="69" t="str">
        <f t="shared" si="19"/>
        <v>1.2.4</v>
      </c>
    </row>
    <row r="270" spans="1:10" x14ac:dyDescent="0.25">
      <c r="A270" s="66" t="s">
        <v>467</v>
      </c>
      <c r="B270" s="66" t="s">
        <v>468</v>
      </c>
      <c r="C270" s="135">
        <v>515800.99</v>
      </c>
      <c r="D270" s="135">
        <v>0</v>
      </c>
      <c r="E270" s="135">
        <v>0</v>
      </c>
      <c r="F270" s="80">
        <f t="shared" si="16"/>
        <v>0</v>
      </c>
      <c r="G270" s="135">
        <v>515800.99</v>
      </c>
      <c r="H270" s="80">
        <f t="shared" si="17"/>
        <v>515800.99</v>
      </c>
      <c r="I270" s="137">
        <f t="shared" si="18"/>
        <v>0</v>
      </c>
      <c r="J270" s="69" t="str">
        <f t="shared" si="19"/>
        <v>1.2.4</v>
      </c>
    </row>
    <row r="271" spans="1:10" x14ac:dyDescent="0.25">
      <c r="A271" s="66" t="s">
        <v>469</v>
      </c>
      <c r="B271" s="66" t="s">
        <v>470</v>
      </c>
      <c r="C271" s="135">
        <v>3457793.18</v>
      </c>
      <c r="D271" s="135">
        <v>258909.2</v>
      </c>
      <c r="E271" s="135">
        <v>129454.6</v>
      </c>
      <c r="F271" s="80">
        <f t="shared" si="16"/>
        <v>129454.6</v>
      </c>
      <c r="G271" s="135">
        <v>3587247.78</v>
      </c>
      <c r="H271" s="80">
        <f t="shared" si="17"/>
        <v>3587247.7800000003</v>
      </c>
      <c r="I271" s="137">
        <f t="shared" si="18"/>
        <v>0</v>
      </c>
      <c r="J271" s="69" t="str">
        <f t="shared" si="19"/>
        <v>1.2.4</v>
      </c>
    </row>
    <row r="272" spans="1:10" x14ac:dyDescent="0.25">
      <c r="A272" s="66" t="s">
        <v>471</v>
      </c>
      <c r="B272" s="66" t="s">
        <v>472</v>
      </c>
      <c r="C272" s="135">
        <v>28035.56</v>
      </c>
      <c r="D272" s="135">
        <v>0</v>
      </c>
      <c r="E272" s="135">
        <v>0</v>
      </c>
      <c r="F272" s="80">
        <f t="shared" si="16"/>
        <v>0</v>
      </c>
      <c r="G272" s="135">
        <v>28035.56</v>
      </c>
      <c r="H272" s="80">
        <f t="shared" si="17"/>
        <v>28035.56</v>
      </c>
      <c r="I272" s="137">
        <f t="shared" si="18"/>
        <v>0</v>
      </c>
      <c r="J272" s="69" t="str">
        <f t="shared" si="19"/>
        <v>1.2.4</v>
      </c>
    </row>
    <row r="273" spans="1:10" x14ac:dyDescent="0.25">
      <c r="A273" s="66" t="s">
        <v>473</v>
      </c>
      <c r="B273" s="66" t="s">
        <v>474</v>
      </c>
      <c r="C273" s="135">
        <v>9703627.5199999996</v>
      </c>
      <c r="D273" s="135">
        <v>147024</v>
      </c>
      <c r="E273" s="135">
        <v>73512</v>
      </c>
      <c r="F273" s="80">
        <f t="shared" si="16"/>
        <v>73512</v>
      </c>
      <c r="G273" s="135">
        <v>9777139.5199999996</v>
      </c>
      <c r="H273" s="80">
        <f t="shared" si="17"/>
        <v>9777139.5199999996</v>
      </c>
      <c r="I273" s="137">
        <f t="shared" si="18"/>
        <v>0</v>
      </c>
      <c r="J273" s="69" t="str">
        <f t="shared" si="19"/>
        <v>1.2.4</v>
      </c>
    </row>
    <row r="274" spans="1:10" x14ac:dyDescent="0.25">
      <c r="A274" s="66" t="s">
        <v>475</v>
      </c>
      <c r="B274" s="66" t="s">
        <v>476</v>
      </c>
      <c r="C274" s="135">
        <v>4691299.72</v>
      </c>
      <c r="D274" s="135">
        <v>0</v>
      </c>
      <c r="E274" s="135">
        <v>0</v>
      </c>
      <c r="F274" s="80">
        <f t="shared" si="16"/>
        <v>0</v>
      </c>
      <c r="G274" s="135">
        <v>4691299.72</v>
      </c>
      <c r="H274" s="80">
        <f t="shared" si="17"/>
        <v>4691299.72</v>
      </c>
      <c r="I274" s="137">
        <f t="shared" si="18"/>
        <v>0</v>
      </c>
      <c r="J274" s="69" t="str">
        <f t="shared" si="19"/>
        <v>1.2.4</v>
      </c>
    </row>
    <row r="275" spans="1:10" x14ac:dyDescent="0.25">
      <c r="A275" s="66" t="s">
        <v>477</v>
      </c>
      <c r="B275" s="66" t="s">
        <v>478</v>
      </c>
      <c r="C275" s="135">
        <v>3223151.48</v>
      </c>
      <c r="D275" s="135">
        <v>0</v>
      </c>
      <c r="E275" s="135">
        <v>0</v>
      </c>
      <c r="F275" s="80">
        <f t="shared" si="16"/>
        <v>0</v>
      </c>
      <c r="G275" s="135">
        <v>3223151.48</v>
      </c>
      <c r="H275" s="80">
        <f t="shared" si="17"/>
        <v>3223151.48</v>
      </c>
      <c r="I275" s="137">
        <f t="shared" si="18"/>
        <v>0</v>
      </c>
      <c r="J275" s="69" t="str">
        <f t="shared" si="19"/>
        <v>1.2.4</v>
      </c>
    </row>
    <row r="276" spans="1:10" x14ac:dyDescent="0.25">
      <c r="A276" s="66" t="s">
        <v>479</v>
      </c>
      <c r="B276" s="66" t="s">
        <v>480</v>
      </c>
      <c r="C276" s="135">
        <v>1938506.84</v>
      </c>
      <c r="D276" s="135">
        <v>0</v>
      </c>
      <c r="E276" s="135">
        <v>0</v>
      </c>
      <c r="F276" s="80">
        <f t="shared" si="16"/>
        <v>0</v>
      </c>
      <c r="G276" s="135">
        <v>1938506.84</v>
      </c>
      <c r="H276" s="80">
        <f t="shared" si="17"/>
        <v>1938506.84</v>
      </c>
      <c r="I276" s="137">
        <f t="shared" si="18"/>
        <v>0</v>
      </c>
      <c r="J276" s="69" t="str">
        <f t="shared" si="19"/>
        <v>1.2.4</v>
      </c>
    </row>
    <row r="277" spans="1:10" x14ac:dyDescent="0.25">
      <c r="A277" s="66" t="s">
        <v>481</v>
      </c>
      <c r="B277" s="66" t="s">
        <v>482</v>
      </c>
      <c r="C277" s="135">
        <v>1284644.6399999999</v>
      </c>
      <c r="D277" s="135">
        <v>0</v>
      </c>
      <c r="E277" s="135">
        <v>0</v>
      </c>
      <c r="F277" s="80">
        <f t="shared" si="16"/>
        <v>0</v>
      </c>
      <c r="G277" s="135">
        <v>1284644.6399999999</v>
      </c>
      <c r="H277" s="80">
        <f t="shared" si="17"/>
        <v>1284644.6399999999</v>
      </c>
      <c r="I277" s="137">
        <f t="shared" si="18"/>
        <v>0</v>
      </c>
      <c r="J277" s="69" t="str">
        <f t="shared" si="19"/>
        <v>1.2.4</v>
      </c>
    </row>
    <row r="278" spans="1:10" x14ac:dyDescent="0.25">
      <c r="A278" s="66" t="s">
        <v>483</v>
      </c>
      <c r="B278" s="66" t="s">
        <v>484</v>
      </c>
      <c r="C278" s="135">
        <v>5631639.4199999999</v>
      </c>
      <c r="D278" s="135">
        <v>0</v>
      </c>
      <c r="E278" s="135">
        <v>0</v>
      </c>
      <c r="F278" s="80">
        <f t="shared" si="16"/>
        <v>0</v>
      </c>
      <c r="G278" s="135">
        <v>5631639.4199999999</v>
      </c>
      <c r="H278" s="80">
        <f t="shared" si="17"/>
        <v>5631639.4199999999</v>
      </c>
      <c r="I278" s="137">
        <f t="shared" si="18"/>
        <v>0</v>
      </c>
      <c r="J278" s="69" t="str">
        <f t="shared" si="19"/>
        <v>1.2.4</v>
      </c>
    </row>
    <row r="279" spans="1:10" x14ac:dyDescent="0.25">
      <c r="A279" s="66" t="s">
        <v>485</v>
      </c>
      <c r="B279" s="66" t="s">
        <v>486</v>
      </c>
      <c r="C279" s="135">
        <v>1436630.28</v>
      </c>
      <c r="D279" s="135">
        <v>0</v>
      </c>
      <c r="E279" s="135">
        <v>0</v>
      </c>
      <c r="F279" s="80">
        <f t="shared" si="16"/>
        <v>0</v>
      </c>
      <c r="G279" s="135">
        <v>1436630.28</v>
      </c>
      <c r="H279" s="80">
        <f t="shared" si="17"/>
        <v>1436630.28</v>
      </c>
      <c r="I279" s="137">
        <f t="shared" si="18"/>
        <v>0</v>
      </c>
      <c r="J279" s="69" t="str">
        <f t="shared" si="19"/>
        <v>1.2.4</v>
      </c>
    </row>
    <row r="280" spans="1:10" x14ac:dyDescent="0.25">
      <c r="A280" s="66" t="s">
        <v>487</v>
      </c>
      <c r="B280" s="66" t="s">
        <v>488</v>
      </c>
      <c r="C280" s="135">
        <v>3909131.82</v>
      </c>
      <c r="D280" s="135">
        <v>0</v>
      </c>
      <c r="E280" s="135">
        <v>0</v>
      </c>
      <c r="F280" s="80">
        <f t="shared" si="16"/>
        <v>0</v>
      </c>
      <c r="G280" s="135">
        <v>3909131.82</v>
      </c>
      <c r="H280" s="80">
        <f t="shared" si="17"/>
        <v>3909131.82</v>
      </c>
      <c r="I280" s="137">
        <f t="shared" si="18"/>
        <v>0</v>
      </c>
      <c r="J280" s="69" t="str">
        <f t="shared" si="19"/>
        <v>1.2.4</v>
      </c>
    </row>
    <row r="281" spans="1:10" x14ac:dyDescent="0.25">
      <c r="A281" s="66" t="s">
        <v>489</v>
      </c>
      <c r="B281" s="66" t="s">
        <v>490</v>
      </c>
      <c r="C281" s="135">
        <v>285877.32</v>
      </c>
      <c r="D281" s="135">
        <v>0</v>
      </c>
      <c r="E281" s="135">
        <v>0</v>
      </c>
      <c r="F281" s="80">
        <f t="shared" si="16"/>
        <v>0</v>
      </c>
      <c r="G281" s="135">
        <v>285877.32</v>
      </c>
      <c r="H281" s="80">
        <f t="shared" si="17"/>
        <v>285877.32</v>
      </c>
      <c r="I281" s="137">
        <f t="shared" si="18"/>
        <v>0</v>
      </c>
      <c r="J281" s="69" t="str">
        <f t="shared" si="19"/>
        <v>1.2.4</v>
      </c>
    </row>
    <row r="282" spans="1:10" x14ac:dyDescent="0.25">
      <c r="A282" s="66" t="s">
        <v>491</v>
      </c>
      <c r="B282" s="66" t="s">
        <v>492</v>
      </c>
      <c r="C282" s="135">
        <v>15416636.91</v>
      </c>
      <c r="D282" s="135">
        <v>1120217.77</v>
      </c>
      <c r="E282" s="135">
        <v>0</v>
      </c>
      <c r="F282" s="80">
        <f t="shared" si="16"/>
        <v>1120217.77</v>
      </c>
      <c r="G282" s="135">
        <v>16536854.68</v>
      </c>
      <c r="H282" s="80">
        <f t="shared" si="17"/>
        <v>16536854.68</v>
      </c>
      <c r="I282" s="137">
        <f t="shared" si="18"/>
        <v>0</v>
      </c>
      <c r="J282" s="69" t="str">
        <f t="shared" si="19"/>
        <v>1.2.4</v>
      </c>
    </row>
    <row r="283" spans="1:10" x14ac:dyDescent="0.25">
      <c r="A283" s="66" t="s">
        <v>493</v>
      </c>
      <c r="B283" s="66" t="s">
        <v>494</v>
      </c>
      <c r="C283" s="135">
        <v>774415.16</v>
      </c>
      <c r="D283" s="135">
        <v>0</v>
      </c>
      <c r="E283" s="135">
        <v>0</v>
      </c>
      <c r="F283" s="80">
        <f t="shared" si="16"/>
        <v>0</v>
      </c>
      <c r="G283" s="135">
        <v>774415.16</v>
      </c>
      <c r="H283" s="80">
        <f t="shared" si="17"/>
        <v>774415.16</v>
      </c>
      <c r="I283" s="137">
        <f t="shared" si="18"/>
        <v>0</v>
      </c>
      <c r="J283" s="69" t="str">
        <f t="shared" si="19"/>
        <v>1.2.4</v>
      </c>
    </row>
    <row r="284" spans="1:10" x14ac:dyDescent="0.25">
      <c r="A284" s="66" t="s">
        <v>495</v>
      </c>
      <c r="B284" s="66" t="s">
        <v>496</v>
      </c>
      <c r="C284" s="135">
        <v>7545087.96</v>
      </c>
      <c r="D284" s="135">
        <v>0</v>
      </c>
      <c r="E284" s="135">
        <v>0</v>
      </c>
      <c r="F284" s="80">
        <f t="shared" si="16"/>
        <v>0</v>
      </c>
      <c r="G284" s="135">
        <v>7545087.96</v>
      </c>
      <c r="H284" s="80">
        <f t="shared" si="17"/>
        <v>7545087.96</v>
      </c>
      <c r="I284" s="137">
        <f t="shared" si="18"/>
        <v>0</v>
      </c>
      <c r="J284" s="69" t="str">
        <f t="shared" si="19"/>
        <v>1.2.4</v>
      </c>
    </row>
    <row r="285" spans="1:10" x14ac:dyDescent="0.25">
      <c r="A285" s="66" t="s">
        <v>497</v>
      </c>
      <c r="B285" s="66" t="s">
        <v>498</v>
      </c>
      <c r="C285" s="135">
        <v>1763836.28</v>
      </c>
      <c r="D285" s="135">
        <v>1114091.77</v>
      </c>
      <c r="E285" s="135">
        <v>0</v>
      </c>
      <c r="F285" s="80">
        <f t="shared" si="16"/>
        <v>1114091.77</v>
      </c>
      <c r="G285" s="135">
        <v>2877928.05</v>
      </c>
      <c r="H285" s="80">
        <f t="shared" si="17"/>
        <v>2877928.05</v>
      </c>
      <c r="I285" s="137">
        <f t="shared" si="18"/>
        <v>0</v>
      </c>
      <c r="J285" s="69" t="str">
        <f t="shared" si="19"/>
        <v>1.2.4</v>
      </c>
    </row>
    <row r="286" spans="1:10" x14ac:dyDescent="0.25">
      <c r="A286" s="66" t="s">
        <v>499</v>
      </c>
      <c r="B286" s="66" t="s">
        <v>500</v>
      </c>
      <c r="C286" s="135">
        <v>5333297.51</v>
      </c>
      <c r="D286" s="135">
        <v>6126</v>
      </c>
      <c r="E286" s="135">
        <v>0</v>
      </c>
      <c r="F286" s="80">
        <f t="shared" si="16"/>
        <v>6126</v>
      </c>
      <c r="G286" s="135">
        <v>5339423.51</v>
      </c>
      <c r="H286" s="80">
        <f t="shared" si="17"/>
        <v>5339423.51</v>
      </c>
      <c r="I286" s="137">
        <f t="shared" si="18"/>
        <v>0</v>
      </c>
      <c r="J286" s="69" t="str">
        <f t="shared" si="19"/>
        <v>1.2.4</v>
      </c>
    </row>
    <row r="287" spans="1:10" x14ac:dyDescent="0.25">
      <c r="A287" s="66" t="s">
        <v>501</v>
      </c>
      <c r="B287" s="66" t="s">
        <v>502</v>
      </c>
      <c r="C287" s="135">
        <v>2019195.61</v>
      </c>
      <c r="D287" s="135">
        <v>49396.66</v>
      </c>
      <c r="E287" s="135">
        <v>14036</v>
      </c>
      <c r="F287" s="80">
        <f t="shared" si="16"/>
        <v>35360.660000000003</v>
      </c>
      <c r="G287" s="135">
        <v>2054556.27</v>
      </c>
      <c r="H287" s="80">
        <f t="shared" si="17"/>
        <v>2054556.27</v>
      </c>
      <c r="I287" s="137">
        <f t="shared" si="18"/>
        <v>0</v>
      </c>
      <c r="J287" s="69" t="str">
        <f t="shared" si="19"/>
        <v>1.2.4</v>
      </c>
    </row>
    <row r="288" spans="1:10" x14ac:dyDescent="0.25">
      <c r="A288" s="66" t="s">
        <v>503</v>
      </c>
      <c r="B288" s="66" t="s">
        <v>504</v>
      </c>
      <c r="C288" s="135">
        <v>1878090.83</v>
      </c>
      <c r="D288" s="135">
        <v>39420.660000000003</v>
      </c>
      <c r="E288" s="135">
        <v>14036</v>
      </c>
      <c r="F288" s="80">
        <f t="shared" si="16"/>
        <v>25384.660000000003</v>
      </c>
      <c r="G288" s="135">
        <v>1903475.49</v>
      </c>
      <c r="H288" s="80">
        <f t="shared" si="17"/>
        <v>1903475.49</v>
      </c>
      <c r="I288" s="137">
        <f t="shared" si="18"/>
        <v>0</v>
      </c>
      <c r="J288" s="69" t="str">
        <f t="shared" si="19"/>
        <v>1.2.4</v>
      </c>
    </row>
    <row r="289" spans="1:10" x14ac:dyDescent="0.25">
      <c r="A289" s="66" t="s">
        <v>505</v>
      </c>
      <c r="B289" s="66" t="s">
        <v>506</v>
      </c>
      <c r="C289" s="135">
        <v>1329529.3899999999</v>
      </c>
      <c r="D289" s="135">
        <v>17670.66</v>
      </c>
      <c r="E289" s="135">
        <v>14036</v>
      </c>
      <c r="F289" s="80">
        <f t="shared" si="16"/>
        <v>3634.66</v>
      </c>
      <c r="G289" s="135">
        <v>1333164.05</v>
      </c>
      <c r="H289" s="80">
        <f t="shared" si="17"/>
        <v>1333164.0499999998</v>
      </c>
      <c r="I289" s="137">
        <f t="shared" si="18"/>
        <v>0</v>
      </c>
      <c r="J289" s="69" t="str">
        <f t="shared" si="19"/>
        <v>1.2.4</v>
      </c>
    </row>
    <row r="290" spans="1:10" x14ac:dyDescent="0.25">
      <c r="A290" s="66" t="s">
        <v>507</v>
      </c>
      <c r="B290" s="66" t="s">
        <v>508</v>
      </c>
      <c r="C290" s="135">
        <v>548561.43999999994</v>
      </c>
      <c r="D290" s="135">
        <v>21750</v>
      </c>
      <c r="E290" s="135">
        <v>0</v>
      </c>
      <c r="F290" s="80">
        <f t="shared" si="16"/>
        <v>21750</v>
      </c>
      <c r="G290" s="135">
        <v>570311.43999999994</v>
      </c>
      <c r="H290" s="80">
        <f t="shared" si="17"/>
        <v>570311.43999999994</v>
      </c>
      <c r="I290" s="137">
        <f t="shared" si="18"/>
        <v>0</v>
      </c>
      <c r="J290" s="69" t="str">
        <f t="shared" si="19"/>
        <v>1.2.4</v>
      </c>
    </row>
    <row r="291" spans="1:10" x14ac:dyDescent="0.25">
      <c r="A291" s="66" t="s">
        <v>1298</v>
      </c>
      <c r="B291" s="66" t="s">
        <v>1297</v>
      </c>
      <c r="C291" s="135">
        <v>141104.79</v>
      </c>
      <c r="D291" s="135">
        <v>9976</v>
      </c>
      <c r="E291" s="135">
        <v>0</v>
      </c>
      <c r="F291" s="80">
        <f t="shared" si="16"/>
        <v>9976</v>
      </c>
      <c r="G291" s="135">
        <v>151080.79</v>
      </c>
      <c r="H291" s="80">
        <f t="shared" si="17"/>
        <v>151080.79</v>
      </c>
      <c r="I291" s="137">
        <f t="shared" si="18"/>
        <v>0</v>
      </c>
      <c r="J291" s="69" t="str">
        <f t="shared" si="19"/>
        <v>1.2.4</v>
      </c>
    </row>
    <row r="292" spans="1:10" x14ac:dyDescent="0.25">
      <c r="A292" s="66" t="s">
        <v>1296</v>
      </c>
      <c r="B292" s="66" t="s">
        <v>1295</v>
      </c>
      <c r="C292" s="135">
        <v>137039.26</v>
      </c>
      <c r="D292" s="135">
        <v>9976</v>
      </c>
      <c r="E292" s="135">
        <v>0</v>
      </c>
      <c r="F292" s="80">
        <f t="shared" si="16"/>
        <v>9976</v>
      </c>
      <c r="G292" s="135">
        <v>147015.26</v>
      </c>
      <c r="H292" s="80">
        <f t="shared" si="17"/>
        <v>147015.26</v>
      </c>
      <c r="I292" s="137">
        <f t="shared" si="18"/>
        <v>0</v>
      </c>
      <c r="J292" s="69" t="str">
        <f t="shared" si="19"/>
        <v>1.2.4</v>
      </c>
    </row>
    <row r="293" spans="1:10" x14ac:dyDescent="0.25">
      <c r="A293" s="66" t="s">
        <v>2182</v>
      </c>
      <c r="B293" s="66" t="s">
        <v>2183</v>
      </c>
      <c r="C293" s="135">
        <v>4065.53</v>
      </c>
      <c r="D293" s="135">
        <v>0</v>
      </c>
      <c r="E293" s="135">
        <v>0</v>
      </c>
      <c r="F293" s="80">
        <f t="shared" si="16"/>
        <v>0</v>
      </c>
      <c r="G293" s="135">
        <v>4065.53</v>
      </c>
      <c r="H293" s="80">
        <f t="shared" si="17"/>
        <v>4065.53</v>
      </c>
      <c r="I293" s="137">
        <f t="shared" si="18"/>
        <v>0</v>
      </c>
      <c r="J293" s="69" t="str">
        <f t="shared" si="19"/>
        <v>1.2.4</v>
      </c>
    </row>
    <row r="294" spans="1:10" x14ac:dyDescent="0.25">
      <c r="A294" s="66" t="s">
        <v>509</v>
      </c>
      <c r="B294" s="66" t="s">
        <v>510</v>
      </c>
      <c r="C294" s="135">
        <v>465777389.79000002</v>
      </c>
      <c r="D294" s="135">
        <v>0</v>
      </c>
      <c r="E294" s="135">
        <v>0</v>
      </c>
      <c r="F294" s="80">
        <f t="shared" si="16"/>
        <v>0</v>
      </c>
      <c r="G294" s="135">
        <v>465777389.79000002</v>
      </c>
      <c r="H294" s="80">
        <f t="shared" si="17"/>
        <v>465777389.79000002</v>
      </c>
      <c r="I294" s="137">
        <f t="shared" si="18"/>
        <v>0</v>
      </c>
      <c r="J294" s="69" t="str">
        <f t="shared" si="19"/>
        <v>1.2.4</v>
      </c>
    </row>
    <row r="295" spans="1:10" x14ac:dyDescent="0.25">
      <c r="A295" s="66" t="s">
        <v>511</v>
      </c>
      <c r="B295" s="66" t="s">
        <v>512</v>
      </c>
      <c r="C295" s="135">
        <v>424995281.72000003</v>
      </c>
      <c r="D295" s="135">
        <v>0</v>
      </c>
      <c r="E295" s="135">
        <v>0</v>
      </c>
      <c r="F295" s="80">
        <f t="shared" si="16"/>
        <v>0</v>
      </c>
      <c r="G295" s="135">
        <v>424995281.72000003</v>
      </c>
      <c r="H295" s="80">
        <f t="shared" si="17"/>
        <v>424995281.72000003</v>
      </c>
      <c r="I295" s="137">
        <f t="shared" si="18"/>
        <v>0</v>
      </c>
      <c r="J295" s="69" t="str">
        <f t="shared" si="19"/>
        <v>1.2.4</v>
      </c>
    </row>
    <row r="296" spans="1:10" x14ac:dyDescent="0.25">
      <c r="A296" s="66" t="s">
        <v>513</v>
      </c>
      <c r="B296" s="66" t="s">
        <v>514</v>
      </c>
      <c r="C296" s="135">
        <v>25031867.940000001</v>
      </c>
      <c r="D296" s="135">
        <v>0</v>
      </c>
      <c r="E296" s="135">
        <v>0</v>
      </c>
      <c r="F296" s="80">
        <f t="shared" si="16"/>
        <v>0</v>
      </c>
      <c r="G296" s="135">
        <v>25031867.940000001</v>
      </c>
      <c r="H296" s="80">
        <f t="shared" si="17"/>
        <v>25031867.940000001</v>
      </c>
      <c r="I296" s="137">
        <f t="shared" si="18"/>
        <v>0</v>
      </c>
      <c r="J296" s="69" t="str">
        <f t="shared" si="19"/>
        <v>1.2.4</v>
      </c>
    </row>
    <row r="297" spans="1:10" x14ac:dyDescent="0.25">
      <c r="A297" s="66" t="s">
        <v>515</v>
      </c>
      <c r="B297" s="66" t="s">
        <v>516</v>
      </c>
      <c r="C297" s="135">
        <v>87719330.379999995</v>
      </c>
      <c r="D297" s="135">
        <v>0</v>
      </c>
      <c r="E297" s="135">
        <v>0</v>
      </c>
      <c r="F297" s="80">
        <f t="shared" si="16"/>
        <v>0</v>
      </c>
      <c r="G297" s="135">
        <v>87719330.379999995</v>
      </c>
      <c r="H297" s="80">
        <f t="shared" si="17"/>
        <v>87719330.379999995</v>
      </c>
      <c r="I297" s="137">
        <f t="shared" si="18"/>
        <v>0</v>
      </c>
      <c r="J297" s="69" t="str">
        <f t="shared" si="19"/>
        <v>1.2.4</v>
      </c>
    </row>
    <row r="298" spans="1:10" x14ac:dyDescent="0.25">
      <c r="A298" s="66" t="s">
        <v>517</v>
      </c>
      <c r="B298" s="66" t="s">
        <v>518</v>
      </c>
      <c r="C298" s="135">
        <v>687127</v>
      </c>
      <c r="D298" s="135">
        <v>0</v>
      </c>
      <c r="E298" s="135">
        <v>0</v>
      </c>
      <c r="F298" s="80">
        <f t="shared" si="16"/>
        <v>0</v>
      </c>
      <c r="G298" s="135">
        <v>687127</v>
      </c>
      <c r="H298" s="80">
        <f t="shared" si="17"/>
        <v>687127</v>
      </c>
      <c r="I298" s="137">
        <f t="shared" si="18"/>
        <v>0</v>
      </c>
      <c r="J298" s="69" t="str">
        <f t="shared" si="19"/>
        <v>1.2.4</v>
      </c>
    </row>
    <row r="299" spans="1:10" x14ac:dyDescent="0.25">
      <c r="A299" s="66" t="s">
        <v>519</v>
      </c>
      <c r="B299" s="66" t="s">
        <v>520</v>
      </c>
      <c r="C299" s="135">
        <v>168269323.81999999</v>
      </c>
      <c r="D299" s="135">
        <v>0</v>
      </c>
      <c r="E299" s="135">
        <v>0</v>
      </c>
      <c r="F299" s="80">
        <f t="shared" si="16"/>
        <v>0</v>
      </c>
      <c r="G299" s="135">
        <v>168269323.81999999</v>
      </c>
      <c r="H299" s="80">
        <f t="shared" si="17"/>
        <v>168269323.81999999</v>
      </c>
      <c r="I299" s="137">
        <f t="shared" si="18"/>
        <v>0</v>
      </c>
      <c r="J299" s="69" t="str">
        <f t="shared" si="19"/>
        <v>1.2.4</v>
      </c>
    </row>
    <row r="300" spans="1:10" x14ac:dyDescent="0.25">
      <c r="A300" s="66" t="s">
        <v>521</v>
      </c>
      <c r="B300" s="66" t="s">
        <v>522</v>
      </c>
      <c r="C300" s="135">
        <v>120715085.7</v>
      </c>
      <c r="D300" s="135">
        <v>0</v>
      </c>
      <c r="E300" s="135">
        <v>0</v>
      </c>
      <c r="F300" s="80">
        <f t="shared" si="16"/>
        <v>0</v>
      </c>
      <c r="G300" s="135">
        <v>120715085.7</v>
      </c>
      <c r="H300" s="80">
        <f t="shared" si="17"/>
        <v>120715085.7</v>
      </c>
      <c r="I300" s="137">
        <f t="shared" si="18"/>
        <v>0</v>
      </c>
      <c r="J300" s="69" t="str">
        <f t="shared" si="19"/>
        <v>1.2.4</v>
      </c>
    </row>
    <row r="301" spans="1:10" x14ac:dyDescent="0.25">
      <c r="A301" s="66" t="s">
        <v>523</v>
      </c>
      <c r="B301" s="66" t="s">
        <v>524</v>
      </c>
      <c r="C301" s="135">
        <v>5144734.68</v>
      </c>
      <c r="D301" s="135">
        <v>0</v>
      </c>
      <c r="E301" s="135">
        <v>0</v>
      </c>
      <c r="F301" s="80">
        <f t="shared" si="16"/>
        <v>0</v>
      </c>
      <c r="G301" s="135">
        <v>5144734.68</v>
      </c>
      <c r="H301" s="80">
        <f t="shared" si="17"/>
        <v>5144734.68</v>
      </c>
      <c r="I301" s="137">
        <f t="shared" si="18"/>
        <v>0</v>
      </c>
      <c r="J301" s="69" t="str">
        <f t="shared" si="19"/>
        <v>1.2.4</v>
      </c>
    </row>
    <row r="302" spans="1:10" x14ac:dyDescent="0.25">
      <c r="A302" s="66" t="s">
        <v>525</v>
      </c>
      <c r="B302" s="66" t="s">
        <v>526</v>
      </c>
      <c r="C302" s="135">
        <v>9965962.5500000007</v>
      </c>
      <c r="D302" s="135">
        <v>0</v>
      </c>
      <c r="E302" s="135">
        <v>0</v>
      </c>
      <c r="F302" s="80">
        <f t="shared" si="16"/>
        <v>0</v>
      </c>
      <c r="G302" s="135">
        <v>9965962.5500000007</v>
      </c>
      <c r="H302" s="80">
        <f t="shared" si="17"/>
        <v>9965962.5500000007</v>
      </c>
      <c r="I302" s="137">
        <f t="shared" si="18"/>
        <v>0</v>
      </c>
      <c r="J302" s="69" t="str">
        <f t="shared" si="19"/>
        <v>1.2.4</v>
      </c>
    </row>
    <row r="303" spans="1:10" x14ac:dyDescent="0.25">
      <c r="A303" s="66" t="s">
        <v>527</v>
      </c>
      <c r="B303" s="66" t="s">
        <v>528</v>
      </c>
      <c r="C303" s="135">
        <v>7461849.6399999997</v>
      </c>
      <c r="D303" s="135">
        <v>0</v>
      </c>
      <c r="E303" s="135">
        <v>0</v>
      </c>
      <c r="F303" s="80">
        <f t="shared" si="16"/>
        <v>0</v>
      </c>
      <c r="G303" s="135">
        <v>7461849.6399999997</v>
      </c>
      <c r="H303" s="80">
        <f t="shared" si="17"/>
        <v>7461849.6399999997</v>
      </c>
      <c r="I303" s="137">
        <f t="shared" si="18"/>
        <v>0</v>
      </c>
      <c r="J303" s="69" t="str">
        <f t="shared" si="19"/>
        <v>1.2.4</v>
      </c>
    </row>
    <row r="304" spans="1:10" x14ac:dyDescent="0.25">
      <c r="A304" s="66" t="s">
        <v>529</v>
      </c>
      <c r="B304" s="66" t="s">
        <v>530</v>
      </c>
      <c r="C304" s="135">
        <v>6684699.1699999999</v>
      </c>
      <c r="D304" s="135">
        <v>0</v>
      </c>
      <c r="E304" s="135">
        <v>0</v>
      </c>
      <c r="F304" s="80">
        <f t="shared" si="16"/>
        <v>0</v>
      </c>
      <c r="G304" s="135">
        <v>6684699.1699999999</v>
      </c>
      <c r="H304" s="80">
        <f t="shared" si="17"/>
        <v>6684699.1699999999</v>
      </c>
      <c r="I304" s="137">
        <f t="shared" si="18"/>
        <v>0</v>
      </c>
      <c r="J304" s="69" t="str">
        <f t="shared" si="19"/>
        <v>1.2.4</v>
      </c>
    </row>
    <row r="305" spans="1:10" x14ac:dyDescent="0.25">
      <c r="A305" s="66" t="s">
        <v>531</v>
      </c>
      <c r="B305" s="66" t="s">
        <v>532</v>
      </c>
      <c r="C305" s="135">
        <v>1382591.05</v>
      </c>
      <c r="D305" s="135">
        <v>0</v>
      </c>
      <c r="E305" s="135">
        <v>0</v>
      </c>
      <c r="F305" s="80">
        <f t="shared" si="16"/>
        <v>0</v>
      </c>
      <c r="G305" s="135">
        <v>1382591.05</v>
      </c>
      <c r="H305" s="80">
        <f t="shared" si="17"/>
        <v>1382591.05</v>
      </c>
      <c r="I305" s="137">
        <f t="shared" si="18"/>
        <v>0</v>
      </c>
      <c r="J305" s="69" t="str">
        <f t="shared" si="19"/>
        <v>1.2.4</v>
      </c>
    </row>
    <row r="306" spans="1:10" x14ac:dyDescent="0.25">
      <c r="A306" s="66" t="s">
        <v>533</v>
      </c>
      <c r="B306" s="66" t="s">
        <v>534</v>
      </c>
      <c r="C306" s="135">
        <v>2666802.52</v>
      </c>
      <c r="D306" s="135">
        <v>0</v>
      </c>
      <c r="E306" s="135">
        <v>0</v>
      </c>
      <c r="F306" s="80">
        <f t="shared" si="16"/>
        <v>0</v>
      </c>
      <c r="G306" s="135">
        <v>2666802.52</v>
      </c>
      <c r="H306" s="80">
        <f t="shared" si="17"/>
        <v>2666802.52</v>
      </c>
      <c r="I306" s="137">
        <f t="shared" si="18"/>
        <v>0</v>
      </c>
      <c r="J306" s="69" t="str">
        <f t="shared" si="19"/>
        <v>1.2.4</v>
      </c>
    </row>
    <row r="307" spans="1:10" x14ac:dyDescent="0.25">
      <c r="A307" s="66" t="s">
        <v>535</v>
      </c>
      <c r="B307" s="66" t="s">
        <v>536</v>
      </c>
      <c r="C307" s="135">
        <v>2635305.6</v>
      </c>
      <c r="D307" s="135">
        <v>0</v>
      </c>
      <c r="E307" s="135">
        <v>0</v>
      </c>
      <c r="F307" s="80">
        <f t="shared" si="16"/>
        <v>0</v>
      </c>
      <c r="G307" s="135">
        <v>2635305.6</v>
      </c>
      <c r="H307" s="80">
        <f t="shared" si="17"/>
        <v>2635305.6</v>
      </c>
      <c r="I307" s="137">
        <f t="shared" si="18"/>
        <v>0</v>
      </c>
      <c r="J307" s="69" t="str">
        <f t="shared" si="19"/>
        <v>1.2.4</v>
      </c>
    </row>
    <row r="308" spans="1:10" x14ac:dyDescent="0.25">
      <c r="A308" s="66" t="s">
        <v>537</v>
      </c>
      <c r="B308" s="66" t="s">
        <v>538</v>
      </c>
      <c r="C308" s="135">
        <v>34097408.890000001</v>
      </c>
      <c r="D308" s="135">
        <v>0</v>
      </c>
      <c r="E308" s="135">
        <v>0</v>
      </c>
      <c r="F308" s="80">
        <f t="shared" si="16"/>
        <v>0</v>
      </c>
      <c r="G308" s="135">
        <v>34097408.890000001</v>
      </c>
      <c r="H308" s="80">
        <f t="shared" si="17"/>
        <v>34097408.890000001</v>
      </c>
      <c r="I308" s="137">
        <f t="shared" si="18"/>
        <v>0</v>
      </c>
      <c r="J308" s="69" t="str">
        <f t="shared" si="19"/>
        <v>1.2.4</v>
      </c>
    </row>
    <row r="309" spans="1:10" x14ac:dyDescent="0.25">
      <c r="A309" s="66" t="s">
        <v>539</v>
      </c>
      <c r="B309" s="66" t="s">
        <v>540</v>
      </c>
      <c r="C309" s="135">
        <v>2351093.39</v>
      </c>
      <c r="D309" s="135">
        <v>0</v>
      </c>
      <c r="E309" s="135">
        <v>0</v>
      </c>
      <c r="F309" s="80">
        <f t="shared" si="16"/>
        <v>0</v>
      </c>
      <c r="G309" s="135">
        <v>2351093.39</v>
      </c>
      <c r="H309" s="80">
        <f t="shared" si="17"/>
        <v>2351093.39</v>
      </c>
      <c r="I309" s="137">
        <f t="shared" si="18"/>
        <v>0</v>
      </c>
      <c r="J309" s="69" t="str">
        <f t="shared" si="19"/>
        <v>1.2.4</v>
      </c>
    </row>
    <row r="310" spans="1:10" x14ac:dyDescent="0.25">
      <c r="A310" s="66" t="s">
        <v>541</v>
      </c>
      <c r="B310" s="66" t="s">
        <v>542</v>
      </c>
      <c r="C310" s="135">
        <v>8566799.9000000004</v>
      </c>
      <c r="D310" s="135">
        <v>0</v>
      </c>
      <c r="E310" s="135">
        <v>0</v>
      </c>
      <c r="F310" s="80">
        <f t="shared" si="16"/>
        <v>0</v>
      </c>
      <c r="G310" s="135">
        <v>8566799.9000000004</v>
      </c>
      <c r="H310" s="80">
        <f t="shared" si="17"/>
        <v>8566799.9000000004</v>
      </c>
      <c r="I310" s="137">
        <f t="shared" si="18"/>
        <v>0</v>
      </c>
      <c r="J310" s="69" t="str">
        <f t="shared" si="19"/>
        <v>1.2.4</v>
      </c>
    </row>
    <row r="311" spans="1:10" x14ac:dyDescent="0.25">
      <c r="A311" s="66" t="s">
        <v>543</v>
      </c>
      <c r="B311" s="66" t="s">
        <v>544</v>
      </c>
      <c r="C311" s="135">
        <v>23179515.609999999</v>
      </c>
      <c r="D311" s="135">
        <v>0</v>
      </c>
      <c r="E311" s="135">
        <v>0</v>
      </c>
      <c r="F311" s="80">
        <f t="shared" si="16"/>
        <v>0</v>
      </c>
      <c r="G311" s="135">
        <v>23179515.609999999</v>
      </c>
      <c r="H311" s="80">
        <f t="shared" si="17"/>
        <v>23179515.609999999</v>
      </c>
      <c r="I311" s="137">
        <f t="shared" si="18"/>
        <v>0</v>
      </c>
      <c r="J311" s="69" t="str">
        <f t="shared" si="19"/>
        <v>1.2.4</v>
      </c>
    </row>
    <row r="312" spans="1:10" x14ac:dyDescent="0.25">
      <c r="A312" s="66" t="s">
        <v>545</v>
      </c>
      <c r="B312" s="66" t="s">
        <v>546</v>
      </c>
      <c r="C312" s="135">
        <v>77317834.890000001</v>
      </c>
      <c r="D312" s="135">
        <v>0</v>
      </c>
      <c r="E312" s="135">
        <v>6923166.1900000004</v>
      </c>
      <c r="F312" s="80">
        <f t="shared" si="16"/>
        <v>-6923166.1900000004</v>
      </c>
      <c r="G312" s="135">
        <v>70394668.700000003</v>
      </c>
      <c r="H312" s="80">
        <f t="shared" si="17"/>
        <v>70394668.700000003</v>
      </c>
      <c r="I312" s="137">
        <f t="shared" si="18"/>
        <v>0</v>
      </c>
      <c r="J312" s="69" t="str">
        <f t="shared" si="19"/>
        <v>1.2.4</v>
      </c>
    </row>
    <row r="313" spans="1:10" x14ac:dyDescent="0.25">
      <c r="A313" s="66" t="s">
        <v>547</v>
      </c>
      <c r="B313" s="66" t="s">
        <v>548</v>
      </c>
      <c r="C313" s="135">
        <v>77317834.890000001</v>
      </c>
      <c r="D313" s="135">
        <v>0</v>
      </c>
      <c r="E313" s="135">
        <v>6923166.1900000004</v>
      </c>
      <c r="F313" s="80">
        <f t="shared" si="16"/>
        <v>-6923166.1900000004</v>
      </c>
      <c r="G313" s="135">
        <v>70394668.700000003</v>
      </c>
      <c r="H313" s="80">
        <f t="shared" si="17"/>
        <v>70394668.700000003</v>
      </c>
      <c r="I313" s="137">
        <f t="shared" si="18"/>
        <v>0</v>
      </c>
      <c r="J313" s="69" t="str">
        <f t="shared" si="19"/>
        <v>1.2.4</v>
      </c>
    </row>
    <row r="314" spans="1:10" x14ac:dyDescent="0.25">
      <c r="A314" s="66" t="s">
        <v>549</v>
      </c>
      <c r="B314" s="66" t="s">
        <v>550</v>
      </c>
      <c r="C314" s="135">
        <v>31898770.57</v>
      </c>
      <c r="D314" s="135">
        <v>0</v>
      </c>
      <c r="E314" s="135">
        <v>1127202.99</v>
      </c>
      <c r="F314" s="80">
        <f t="shared" si="16"/>
        <v>-1127202.99</v>
      </c>
      <c r="G314" s="135">
        <v>30771567.579999998</v>
      </c>
      <c r="H314" s="80">
        <f t="shared" si="17"/>
        <v>30771567.580000002</v>
      </c>
      <c r="I314" s="137">
        <f t="shared" si="18"/>
        <v>0</v>
      </c>
      <c r="J314" s="69" t="str">
        <f t="shared" si="19"/>
        <v>1.2.4</v>
      </c>
    </row>
    <row r="315" spans="1:10" x14ac:dyDescent="0.25">
      <c r="A315" s="66" t="s">
        <v>551</v>
      </c>
      <c r="B315" s="66" t="s">
        <v>552</v>
      </c>
      <c r="C315" s="135">
        <v>39142868.799999997</v>
      </c>
      <c r="D315" s="135">
        <v>0</v>
      </c>
      <c r="E315" s="135">
        <v>5795963.2000000002</v>
      </c>
      <c r="F315" s="80">
        <f t="shared" si="16"/>
        <v>-5795963.2000000002</v>
      </c>
      <c r="G315" s="135">
        <v>33346905.600000001</v>
      </c>
      <c r="H315" s="80">
        <f t="shared" si="17"/>
        <v>33346905.599999998</v>
      </c>
      <c r="I315" s="137">
        <f t="shared" si="18"/>
        <v>0</v>
      </c>
      <c r="J315" s="69" t="str">
        <f t="shared" si="19"/>
        <v>1.2.4</v>
      </c>
    </row>
    <row r="316" spans="1:10" x14ac:dyDescent="0.25">
      <c r="A316" s="66" t="s">
        <v>553</v>
      </c>
      <c r="B316" s="66" t="s">
        <v>554</v>
      </c>
      <c r="C316" s="135">
        <v>6276195.5199999996</v>
      </c>
      <c r="D316" s="135">
        <v>0</v>
      </c>
      <c r="E316" s="135">
        <v>0</v>
      </c>
      <c r="F316" s="80">
        <f t="shared" si="16"/>
        <v>0</v>
      </c>
      <c r="G316" s="135">
        <v>6276195.5199999996</v>
      </c>
      <c r="H316" s="80">
        <f t="shared" si="17"/>
        <v>6276195.5199999996</v>
      </c>
      <c r="I316" s="137">
        <f t="shared" si="18"/>
        <v>0</v>
      </c>
      <c r="J316" s="69" t="str">
        <f t="shared" si="19"/>
        <v>1.2.4</v>
      </c>
    </row>
    <row r="317" spans="1:10" x14ac:dyDescent="0.25">
      <c r="A317" s="66" t="s">
        <v>555</v>
      </c>
      <c r="B317" s="66" t="s">
        <v>556</v>
      </c>
      <c r="C317" s="135">
        <v>222990200.34</v>
      </c>
      <c r="D317" s="135">
        <v>378056</v>
      </c>
      <c r="E317" s="135">
        <v>12052.97</v>
      </c>
      <c r="F317" s="80">
        <f t="shared" si="16"/>
        <v>366003.03</v>
      </c>
      <c r="G317" s="135">
        <v>223356203.37</v>
      </c>
      <c r="H317" s="80">
        <f t="shared" si="17"/>
        <v>223356203.37</v>
      </c>
      <c r="I317" s="137">
        <f t="shared" si="18"/>
        <v>0</v>
      </c>
      <c r="J317" s="69" t="str">
        <f t="shared" si="19"/>
        <v>1.2.4</v>
      </c>
    </row>
    <row r="318" spans="1:10" x14ac:dyDescent="0.25">
      <c r="A318" s="66" t="s">
        <v>557</v>
      </c>
      <c r="B318" s="66" t="s">
        <v>558</v>
      </c>
      <c r="C318" s="135">
        <v>32629361.370000001</v>
      </c>
      <c r="D318" s="135">
        <v>353000</v>
      </c>
      <c r="E318" s="135">
        <v>0</v>
      </c>
      <c r="F318" s="80">
        <f t="shared" si="16"/>
        <v>353000</v>
      </c>
      <c r="G318" s="135">
        <v>32982361.370000001</v>
      </c>
      <c r="H318" s="80">
        <f t="shared" si="17"/>
        <v>32982361.370000001</v>
      </c>
      <c r="I318" s="137">
        <f t="shared" si="18"/>
        <v>0</v>
      </c>
      <c r="J318" s="69" t="str">
        <f t="shared" si="19"/>
        <v>1.2.4</v>
      </c>
    </row>
    <row r="319" spans="1:10" x14ac:dyDescent="0.25">
      <c r="A319" s="66" t="s">
        <v>559</v>
      </c>
      <c r="B319" s="66" t="s">
        <v>560</v>
      </c>
      <c r="C319" s="135">
        <v>8435746.3200000003</v>
      </c>
      <c r="D319" s="135">
        <v>353000</v>
      </c>
      <c r="E319" s="135">
        <v>0</v>
      </c>
      <c r="F319" s="80">
        <f t="shared" si="16"/>
        <v>353000</v>
      </c>
      <c r="G319" s="135">
        <v>8788746.3200000003</v>
      </c>
      <c r="H319" s="80">
        <f t="shared" si="17"/>
        <v>8788746.3200000003</v>
      </c>
      <c r="I319" s="137">
        <f t="shared" si="18"/>
        <v>0</v>
      </c>
      <c r="J319" s="69" t="str">
        <f t="shared" si="19"/>
        <v>1.2.4</v>
      </c>
    </row>
    <row r="320" spans="1:10" x14ac:dyDescent="0.25">
      <c r="A320" s="66" t="s">
        <v>561</v>
      </c>
      <c r="B320" s="66" t="s">
        <v>562</v>
      </c>
      <c r="C320" s="135">
        <v>15686252.109999999</v>
      </c>
      <c r="D320" s="135">
        <v>0</v>
      </c>
      <c r="E320" s="135">
        <v>0</v>
      </c>
      <c r="F320" s="80">
        <f t="shared" si="16"/>
        <v>0</v>
      </c>
      <c r="G320" s="135">
        <v>15686252.109999999</v>
      </c>
      <c r="H320" s="80">
        <f t="shared" si="17"/>
        <v>15686252.109999999</v>
      </c>
      <c r="I320" s="137">
        <f t="shared" si="18"/>
        <v>0</v>
      </c>
      <c r="J320" s="69" t="str">
        <f t="shared" si="19"/>
        <v>1.2.4</v>
      </c>
    </row>
    <row r="321" spans="1:10" x14ac:dyDescent="0.25">
      <c r="A321" s="66" t="s">
        <v>563</v>
      </c>
      <c r="B321" s="66" t="s">
        <v>564</v>
      </c>
      <c r="C321" s="135">
        <v>8507362.9499999993</v>
      </c>
      <c r="D321" s="135">
        <v>0</v>
      </c>
      <c r="E321" s="135">
        <v>0</v>
      </c>
      <c r="F321" s="80">
        <f t="shared" si="16"/>
        <v>0</v>
      </c>
      <c r="G321" s="135">
        <v>8507362.9499999993</v>
      </c>
      <c r="H321" s="80">
        <f t="shared" si="17"/>
        <v>8507362.9499999993</v>
      </c>
      <c r="I321" s="137">
        <f t="shared" si="18"/>
        <v>0</v>
      </c>
      <c r="J321" s="69" t="str">
        <f t="shared" si="19"/>
        <v>1.2.4</v>
      </c>
    </row>
    <row r="322" spans="1:10" x14ac:dyDescent="0.25">
      <c r="A322" s="66" t="s">
        <v>565</v>
      </c>
      <c r="B322" s="66" t="s">
        <v>566</v>
      </c>
      <c r="C322" s="135">
        <v>59697342.859999999</v>
      </c>
      <c r="D322" s="135">
        <v>0</v>
      </c>
      <c r="E322" s="135">
        <v>0</v>
      </c>
      <c r="F322" s="80">
        <f t="shared" si="16"/>
        <v>0</v>
      </c>
      <c r="G322" s="135">
        <v>59697342.859999999</v>
      </c>
      <c r="H322" s="80">
        <f t="shared" si="17"/>
        <v>59697342.859999999</v>
      </c>
      <c r="I322" s="137">
        <f t="shared" si="18"/>
        <v>0</v>
      </c>
      <c r="J322" s="69" t="str">
        <f t="shared" si="19"/>
        <v>1.2.4</v>
      </c>
    </row>
    <row r="323" spans="1:10" x14ac:dyDescent="0.25">
      <c r="A323" s="66" t="s">
        <v>567</v>
      </c>
      <c r="B323" s="66" t="s">
        <v>568</v>
      </c>
      <c r="C323" s="135">
        <v>22331293.57</v>
      </c>
      <c r="D323" s="135">
        <v>0</v>
      </c>
      <c r="E323" s="135">
        <v>0</v>
      </c>
      <c r="F323" s="80">
        <f t="shared" ref="F323:F386" si="20">+D323-E323</f>
        <v>0</v>
      </c>
      <c r="G323" s="135">
        <v>22331293.57</v>
      </c>
      <c r="H323" s="80">
        <f t="shared" ref="H323:H386" si="21">+C323+F323</f>
        <v>22331293.57</v>
      </c>
      <c r="I323" s="137">
        <f t="shared" ref="I323:I386" si="22">+G323-H323</f>
        <v>0</v>
      </c>
      <c r="J323" s="69" t="str">
        <f t="shared" ref="J323:J386" si="23">MID(A323,1,5)</f>
        <v>1.2.4</v>
      </c>
    </row>
    <row r="324" spans="1:10" x14ac:dyDescent="0.25">
      <c r="A324" s="66" t="s">
        <v>569</v>
      </c>
      <c r="B324" s="66" t="s">
        <v>570</v>
      </c>
      <c r="C324" s="135">
        <v>37366049.289999999</v>
      </c>
      <c r="D324" s="135">
        <v>0</v>
      </c>
      <c r="E324" s="135">
        <v>0</v>
      </c>
      <c r="F324" s="80">
        <f t="shared" si="20"/>
        <v>0</v>
      </c>
      <c r="G324" s="135">
        <v>37366049.289999999</v>
      </c>
      <c r="H324" s="80">
        <f t="shared" si="21"/>
        <v>37366049.289999999</v>
      </c>
      <c r="I324" s="137">
        <f t="shared" si="22"/>
        <v>0</v>
      </c>
      <c r="J324" s="69" t="str">
        <f t="shared" si="23"/>
        <v>1.2.4</v>
      </c>
    </row>
    <row r="325" spans="1:10" x14ac:dyDescent="0.25">
      <c r="A325" s="66" t="s">
        <v>571</v>
      </c>
      <c r="B325" s="66" t="s">
        <v>572</v>
      </c>
      <c r="C325" s="135">
        <v>12795836.800000001</v>
      </c>
      <c r="D325" s="135">
        <v>0</v>
      </c>
      <c r="E325" s="135">
        <v>0</v>
      </c>
      <c r="F325" s="80">
        <f t="shared" si="20"/>
        <v>0</v>
      </c>
      <c r="G325" s="135">
        <v>12795836.800000001</v>
      </c>
      <c r="H325" s="80">
        <f t="shared" si="21"/>
        <v>12795836.800000001</v>
      </c>
      <c r="I325" s="137">
        <f t="shared" si="22"/>
        <v>0</v>
      </c>
      <c r="J325" s="69" t="str">
        <f t="shared" si="23"/>
        <v>1.2.4</v>
      </c>
    </row>
    <row r="326" spans="1:10" x14ac:dyDescent="0.25">
      <c r="A326" s="66" t="s">
        <v>573</v>
      </c>
      <c r="B326" s="66" t="s">
        <v>574</v>
      </c>
      <c r="C326" s="135">
        <v>12623337.220000001</v>
      </c>
      <c r="D326" s="135">
        <v>0</v>
      </c>
      <c r="E326" s="135">
        <v>0</v>
      </c>
      <c r="F326" s="80">
        <f t="shared" si="20"/>
        <v>0</v>
      </c>
      <c r="G326" s="135">
        <v>12623337.220000001</v>
      </c>
      <c r="H326" s="80">
        <f t="shared" si="21"/>
        <v>12623337.220000001</v>
      </c>
      <c r="I326" s="137">
        <f t="shared" si="22"/>
        <v>0</v>
      </c>
      <c r="J326" s="69" t="str">
        <f t="shared" si="23"/>
        <v>1.2.4</v>
      </c>
    </row>
    <row r="327" spans="1:10" x14ac:dyDescent="0.25">
      <c r="A327" s="66" t="s">
        <v>575</v>
      </c>
      <c r="B327" s="66" t="s">
        <v>576</v>
      </c>
      <c r="C327" s="135">
        <v>172499.58</v>
      </c>
      <c r="D327" s="135">
        <v>0</v>
      </c>
      <c r="E327" s="135">
        <v>0</v>
      </c>
      <c r="F327" s="80">
        <f t="shared" si="20"/>
        <v>0</v>
      </c>
      <c r="G327" s="135">
        <v>172499.58</v>
      </c>
      <c r="H327" s="80">
        <f t="shared" si="21"/>
        <v>172499.58</v>
      </c>
      <c r="I327" s="137">
        <f t="shared" si="22"/>
        <v>0</v>
      </c>
      <c r="J327" s="69" t="str">
        <f t="shared" si="23"/>
        <v>1.2.4</v>
      </c>
    </row>
    <row r="328" spans="1:10" x14ac:dyDescent="0.25">
      <c r="A328" s="66" t="s">
        <v>577</v>
      </c>
      <c r="B328" s="66" t="s">
        <v>578</v>
      </c>
      <c r="C328" s="135">
        <v>3483530.55</v>
      </c>
      <c r="D328" s="135">
        <v>25056</v>
      </c>
      <c r="E328" s="135">
        <v>0</v>
      </c>
      <c r="F328" s="80">
        <f t="shared" si="20"/>
        <v>25056</v>
      </c>
      <c r="G328" s="135">
        <v>3508586.55</v>
      </c>
      <c r="H328" s="80">
        <f t="shared" si="21"/>
        <v>3508586.55</v>
      </c>
      <c r="I328" s="137">
        <f t="shared" si="22"/>
        <v>0</v>
      </c>
      <c r="J328" s="69" t="str">
        <f t="shared" si="23"/>
        <v>1.2.4</v>
      </c>
    </row>
    <row r="329" spans="1:10" x14ac:dyDescent="0.25">
      <c r="A329" s="66" t="s">
        <v>579</v>
      </c>
      <c r="B329" s="66" t="s">
        <v>580</v>
      </c>
      <c r="C329" s="135">
        <v>3483530.55</v>
      </c>
      <c r="D329" s="135">
        <v>25056</v>
      </c>
      <c r="E329" s="135">
        <v>0</v>
      </c>
      <c r="F329" s="80">
        <f t="shared" si="20"/>
        <v>25056</v>
      </c>
      <c r="G329" s="135">
        <v>3508586.55</v>
      </c>
      <c r="H329" s="80">
        <f t="shared" si="21"/>
        <v>3508586.55</v>
      </c>
      <c r="I329" s="137">
        <f t="shared" si="22"/>
        <v>0</v>
      </c>
      <c r="J329" s="69" t="str">
        <f t="shared" si="23"/>
        <v>1.2.4</v>
      </c>
    </row>
    <row r="330" spans="1:10" x14ac:dyDescent="0.25">
      <c r="A330" s="66" t="s">
        <v>581</v>
      </c>
      <c r="B330" s="66" t="s">
        <v>582</v>
      </c>
      <c r="C330" s="135">
        <v>78981084.819999993</v>
      </c>
      <c r="D330" s="135">
        <v>0</v>
      </c>
      <c r="E330" s="135">
        <v>4945</v>
      </c>
      <c r="F330" s="80">
        <f t="shared" si="20"/>
        <v>-4945</v>
      </c>
      <c r="G330" s="135">
        <v>78976139.819999993</v>
      </c>
      <c r="H330" s="80">
        <f t="shared" si="21"/>
        <v>78976139.819999993</v>
      </c>
      <c r="I330" s="137">
        <f t="shared" si="22"/>
        <v>0</v>
      </c>
      <c r="J330" s="69" t="str">
        <f t="shared" si="23"/>
        <v>1.2.4</v>
      </c>
    </row>
    <row r="331" spans="1:10" x14ac:dyDescent="0.25">
      <c r="A331" s="66" t="s">
        <v>583</v>
      </c>
      <c r="B331" s="66" t="s">
        <v>584</v>
      </c>
      <c r="C331" s="135">
        <v>4116811.65</v>
      </c>
      <c r="D331" s="135">
        <v>0</v>
      </c>
      <c r="E331" s="135">
        <v>0</v>
      </c>
      <c r="F331" s="80">
        <f t="shared" si="20"/>
        <v>0</v>
      </c>
      <c r="G331" s="135">
        <v>4116811.65</v>
      </c>
      <c r="H331" s="80">
        <f t="shared" si="21"/>
        <v>4116811.65</v>
      </c>
      <c r="I331" s="137">
        <f t="shared" si="22"/>
        <v>0</v>
      </c>
      <c r="J331" s="69" t="str">
        <f t="shared" si="23"/>
        <v>1.2.4</v>
      </c>
    </row>
    <row r="332" spans="1:10" x14ac:dyDescent="0.25">
      <c r="A332" s="66" t="s">
        <v>585</v>
      </c>
      <c r="B332" s="66" t="s">
        <v>586</v>
      </c>
      <c r="C332" s="135">
        <v>378563.82</v>
      </c>
      <c r="D332" s="135">
        <v>0</v>
      </c>
      <c r="E332" s="135">
        <v>0</v>
      </c>
      <c r="F332" s="80">
        <f t="shared" si="20"/>
        <v>0</v>
      </c>
      <c r="G332" s="135">
        <v>378563.82</v>
      </c>
      <c r="H332" s="80">
        <f t="shared" si="21"/>
        <v>378563.82</v>
      </c>
      <c r="I332" s="137">
        <f t="shared" si="22"/>
        <v>0</v>
      </c>
      <c r="J332" s="69" t="str">
        <f t="shared" si="23"/>
        <v>1.2.4</v>
      </c>
    </row>
    <row r="333" spans="1:10" x14ac:dyDescent="0.25">
      <c r="A333" s="66" t="s">
        <v>587</v>
      </c>
      <c r="B333" s="66" t="s">
        <v>588</v>
      </c>
      <c r="C333" s="135">
        <v>15803068.939999999</v>
      </c>
      <c r="D333" s="135">
        <v>0</v>
      </c>
      <c r="E333" s="135">
        <v>0</v>
      </c>
      <c r="F333" s="80">
        <f t="shared" si="20"/>
        <v>0</v>
      </c>
      <c r="G333" s="135">
        <v>15803068.939999999</v>
      </c>
      <c r="H333" s="80">
        <f t="shared" si="21"/>
        <v>15803068.939999999</v>
      </c>
      <c r="I333" s="137">
        <f t="shared" si="22"/>
        <v>0</v>
      </c>
      <c r="J333" s="69" t="str">
        <f t="shared" si="23"/>
        <v>1.2.4</v>
      </c>
    </row>
    <row r="334" spans="1:10" x14ac:dyDescent="0.25">
      <c r="A334" s="66" t="s">
        <v>589</v>
      </c>
      <c r="B334" s="66" t="s">
        <v>590</v>
      </c>
      <c r="C334" s="135">
        <v>4984886.47</v>
      </c>
      <c r="D334" s="135">
        <v>0</v>
      </c>
      <c r="E334" s="135">
        <v>0</v>
      </c>
      <c r="F334" s="80">
        <f t="shared" si="20"/>
        <v>0</v>
      </c>
      <c r="G334" s="135">
        <v>4984886.47</v>
      </c>
      <c r="H334" s="80">
        <f t="shared" si="21"/>
        <v>4984886.47</v>
      </c>
      <c r="I334" s="137">
        <f t="shared" si="22"/>
        <v>0</v>
      </c>
      <c r="J334" s="69" t="str">
        <f t="shared" si="23"/>
        <v>1.2.4</v>
      </c>
    </row>
    <row r="335" spans="1:10" x14ac:dyDescent="0.25">
      <c r="A335" s="66" t="s">
        <v>591</v>
      </c>
      <c r="B335" s="66" t="s">
        <v>592</v>
      </c>
      <c r="C335" s="135">
        <v>37934382.049999997</v>
      </c>
      <c r="D335" s="135">
        <v>0</v>
      </c>
      <c r="E335" s="135">
        <v>4945</v>
      </c>
      <c r="F335" s="80">
        <f t="shared" si="20"/>
        <v>-4945</v>
      </c>
      <c r="G335" s="135">
        <v>37929437.049999997</v>
      </c>
      <c r="H335" s="80">
        <f t="shared" si="21"/>
        <v>37929437.049999997</v>
      </c>
      <c r="I335" s="137">
        <f t="shared" si="22"/>
        <v>0</v>
      </c>
      <c r="J335" s="69" t="str">
        <f t="shared" si="23"/>
        <v>1.2.4</v>
      </c>
    </row>
    <row r="336" spans="1:10" x14ac:dyDescent="0.25">
      <c r="A336" s="66" t="s">
        <v>593</v>
      </c>
      <c r="B336" s="66" t="s">
        <v>594</v>
      </c>
      <c r="C336" s="135">
        <v>63499.12</v>
      </c>
      <c r="D336" s="135">
        <v>0</v>
      </c>
      <c r="E336" s="135">
        <v>0</v>
      </c>
      <c r="F336" s="80">
        <f t="shared" si="20"/>
        <v>0</v>
      </c>
      <c r="G336" s="135">
        <v>63499.12</v>
      </c>
      <c r="H336" s="80">
        <f t="shared" si="21"/>
        <v>63499.12</v>
      </c>
      <c r="I336" s="137">
        <f t="shared" si="22"/>
        <v>0</v>
      </c>
      <c r="J336" s="69" t="str">
        <f t="shared" si="23"/>
        <v>1.2.4</v>
      </c>
    </row>
    <row r="337" spans="1:10" x14ac:dyDescent="0.25">
      <c r="A337" s="66" t="s">
        <v>595</v>
      </c>
      <c r="B337" s="66" t="s">
        <v>596</v>
      </c>
      <c r="C337" s="135">
        <v>15699872.77</v>
      </c>
      <c r="D337" s="135">
        <v>0</v>
      </c>
      <c r="E337" s="135">
        <v>0</v>
      </c>
      <c r="F337" s="80">
        <f t="shared" si="20"/>
        <v>0</v>
      </c>
      <c r="G337" s="135">
        <v>15699872.77</v>
      </c>
      <c r="H337" s="80">
        <f t="shared" si="21"/>
        <v>15699872.77</v>
      </c>
      <c r="I337" s="137">
        <f t="shared" si="22"/>
        <v>0</v>
      </c>
      <c r="J337" s="69" t="str">
        <f t="shared" si="23"/>
        <v>1.2.4</v>
      </c>
    </row>
    <row r="338" spans="1:10" x14ac:dyDescent="0.25">
      <c r="A338" s="66" t="s">
        <v>597</v>
      </c>
      <c r="B338" s="66" t="s">
        <v>598</v>
      </c>
      <c r="C338" s="135">
        <v>12766670.51</v>
      </c>
      <c r="D338" s="135">
        <v>0</v>
      </c>
      <c r="E338" s="135">
        <v>7107.97</v>
      </c>
      <c r="F338" s="80">
        <f t="shared" si="20"/>
        <v>-7107.97</v>
      </c>
      <c r="G338" s="135">
        <v>12759562.539999999</v>
      </c>
      <c r="H338" s="80">
        <f t="shared" si="21"/>
        <v>12759562.539999999</v>
      </c>
      <c r="I338" s="137">
        <f t="shared" si="22"/>
        <v>0</v>
      </c>
      <c r="J338" s="69" t="str">
        <f t="shared" si="23"/>
        <v>1.2.4</v>
      </c>
    </row>
    <row r="339" spans="1:10" x14ac:dyDescent="0.25">
      <c r="A339" s="66" t="s">
        <v>599</v>
      </c>
      <c r="B339" s="66" t="s">
        <v>600</v>
      </c>
      <c r="C339" s="135">
        <v>12766670.51</v>
      </c>
      <c r="D339" s="135">
        <v>0</v>
      </c>
      <c r="E339" s="135">
        <v>7107.97</v>
      </c>
      <c r="F339" s="80">
        <f t="shared" si="20"/>
        <v>-7107.97</v>
      </c>
      <c r="G339" s="135">
        <v>12759562.539999999</v>
      </c>
      <c r="H339" s="80">
        <f t="shared" si="21"/>
        <v>12759562.539999999</v>
      </c>
      <c r="I339" s="137">
        <f t="shared" si="22"/>
        <v>0</v>
      </c>
      <c r="J339" s="69" t="str">
        <f t="shared" si="23"/>
        <v>1.2.4</v>
      </c>
    </row>
    <row r="340" spans="1:10" x14ac:dyDescent="0.25">
      <c r="A340" s="66" t="s">
        <v>601</v>
      </c>
      <c r="B340" s="66" t="s">
        <v>602</v>
      </c>
      <c r="C340" s="135">
        <v>10573283.09</v>
      </c>
      <c r="D340" s="135">
        <v>0</v>
      </c>
      <c r="E340" s="135">
        <v>0</v>
      </c>
      <c r="F340" s="80">
        <f t="shared" si="20"/>
        <v>0</v>
      </c>
      <c r="G340" s="135">
        <v>10573283.09</v>
      </c>
      <c r="H340" s="80">
        <f t="shared" si="21"/>
        <v>10573283.09</v>
      </c>
      <c r="I340" s="137">
        <f t="shared" si="22"/>
        <v>0</v>
      </c>
      <c r="J340" s="69" t="str">
        <f t="shared" si="23"/>
        <v>1.2.4</v>
      </c>
    </row>
    <row r="341" spans="1:10" x14ac:dyDescent="0.25">
      <c r="A341" s="66" t="s">
        <v>603</v>
      </c>
      <c r="B341" s="66" t="s">
        <v>604</v>
      </c>
      <c r="C341" s="135">
        <v>10573283.09</v>
      </c>
      <c r="D341" s="135">
        <v>0</v>
      </c>
      <c r="E341" s="135">
        <v>0</v>
      </c>
      <c r="F341" s="80">
        <f t="shared" si="20"/>
        <v>0</v>
      </c>
      <c r="G341" s="135">
        <v>10573283.09</v>
      </c>
      <c r="H341" s="80">
        <f t="shared" si="21"/>
        <v>10573283.09</v>
      </c>
      <c r="I341" s="137">
        <f t="shared" si="22"/>
        <v>0</v>
      </c>
      <c r="J341" s="69" t="str">
        <f t="shared" si="23"/>
        <v>1.2.4</v>
      </c>
    </row>
    <row r="342" spans="1:10" x14ac:dyDescent="0.25">
      <c r="A342" s="66" t="s">
        <v>605</v>
      </c>
      <c r="B342" s="66" t="s">
        <v>606</v>
      </c>
      <c r="C342" s="135">
        <v>12063090.34</v>
      </c>
      <c r="D342" s="135">
        <v>0</v>
      </c>
      <c r="E342" s="135">
        <v>0</v>
      </c>
      <c r="F342" s="80">
        <f t="shared" si="20"/>
        <v>0</v>
      </c>
      <c r="G342" s="135">
        <v>12063090.34</v>
      </c>
      <c r="H342" s="80">
        <f t="shared" si="21"/>
        <v>12063090.34</v>
      </c>
      <c r="I342" s="137">
        <f t="shared" si="22"/>
        <v>0</v>
      </c>
      <c r="J342" s="69" t="str">
        <f t="shared" si="23"/>
        <v>1.2.4</v>
      </c>
    </row>
    <row r="343" spans="1:10" x14ac:dyDescent="0.25">
      <c r="A343" s="66" t="s">
        <v>607</v>
      </c>
      <c r="B343" s="66" t="s">
        <v>608</v>
      </c>
      <c r="C343" s="135">
        <v>9789916.6699999999</v>
      </c>
      <c r="D343" s="135">
        <v>0</v>
      </c>
      <c r="E343" s="135">
        <v>0</v>
      </c>
      <c r="F343" s="80">
        <f t="shared" si="20"/>
        <v>0</v>
      </c>
      <c r="G343" s="135">
        <v>9789916.6699999999</v>
      </c>
      <c r="H343" s="80">
        <f t="shared" si="21"/>
        <v>9789916.6699999999</v>
      </c>
      <c r="I343" s="137">
        <f t="shared" si="22"/>
        <v>0</v>
      </c>
      <c r="J343" s="69" t="str">
        <f t="shared" si="23"/>
        <v>1.2.4</v>
      </c>
    </row>
    <row r="344" spans="1:10" x14ac:dyDescent="0.25">
      <c r="A344" s="66" t="s">
        <v>609</v>
      </c>
      <c r="B344" s="66" t="s">
        <v>610</v>
      </c>
      <c r="C344" s="135">
        <v>2273173.67</v>
      </c>
      <c r="D344" s="135">
        <v>0</v>
      </c>
      <c r="E344" s="135">
        <v>0</v>
      </c>
      <c r="F344" s="80">
        <f t="shared" si="20"/>
        <v>0</v>
      </c>
      <c r="G344" s="135">
        <v>2273173.67</v>
      </c>
      <c r="H344" s="80">
        <f t="shared" si="21"/>
        <v>2273173.67</v>
      </c>
      <c r="I344" s="137">
        <f t="shared" si="22"/>
        <v>0</v>
      </c>
      <c r="J344" s="69" t="str">
        <f t="shared" si="23"/>
        <v>1.2.4</v>
      </c>
    </row>
    <row r="345" spans="1:10" x14ac:dyDescent="0.25">
      <c r="A345" s="66" t="s">
        <v>611</v>
      </c>
      <c r="B345" s="66" t="s">
        <v>612</v>
      </c>
      <c r="C345" s="135">
        <v>3808860.36</v>
      </c>
      <c r="D345" s="135">
        <v>0</v>
      </c>
      <c r="E345" s="135">
        <v>0</v>
      </c>
      <c r="F345" s="80">
        <f t="shared" si="20"/>
        <v>0</v>
      </c>
      <c r="G345" s="135">
        <v>3808860.36</v>
      </c>
      <c r="H345" s="80">
        <f t="shared" si="21"/>
        <v>3808860.36</v>
      </c>
      <c r="I345" s="137">
        <f t="shared" si="22"/>
        <v>0</v>
      </c>
      <c r="J345" s="69" t="str">
        <f t="shared" si="23"/>
        <v>1.2.4</v>
      </c>
    </row>
    <row r="346" spans="1:10" x14ac:dyDescent="0.25">
      <c r="A346" s="66" t="s">
        <v>613</v>
      </c>
      <c r="B346" s="66" t="s">
        <v>614</v>
      </c>
      <c r="C346" s="135">
        <v>3808860.36</v>
      </c>
      <c r="D346" s="135">
        <v>0</v>
      </c>
      <c r="E346" s="135">
        <v>0</v>
      </c>
      <c r="F346" s="80">
        <f t="shared" si="20"/>
        <v>0</v>
      </c>
      <c r="G346" s="135">
        <v>3808860.36</v>
      </c>
      <c r="H346" s="80">
        <f t="shared" si="21"/>
        <v>3808860.36</v>
      </c>
      <c r="I346" s="137">
        <f t="shared" si="22"/>
        <v>0</v>
      </c>
      <c r="J346" s="69" t="str">
        <f t="shared" si="23"/>
        <v>1.2.4</v>
      </c>
    </row>
    <row r="347" spans="1:10" x14ac:dyDescent="0.25">
      <c r="A347" s="66" t="s">
        <v>615</v>
      </c>
      <c r="B347" s="66" t="s">
        <v>616</v>
      </c>
      <c r="C347" s="135">
        <v>1052037.5</v>
      </c>
      <c r="D347" s="135">
        <v>0</v>
      </c>
      <c r="E347" s="135">
        <v>0</v>
      </c>
      <c r="F347" s="80">
        <f t="shared" si="20"/>
        <v>0</v>
      </c>
      <c r="G347" s="135">
        <v>1052037.5</v>
      </c>
      <c r="H347" s="80">
        <f t="shared" si="21"/>
        <v>1052037.5</v>
      </c>
      <c r="I347" s="137">
        <f t="shared" si="22"/>
        <v>0</v>
      </c>
      <c r="J347" s="69" t="str">
        <f t="shared" si="23"/>
        <v>1.2.4</v>
      </c>
    </row>
    <row r="348" spans="1:10" x14ac:dyDescent="0.25">
      <c r="A348" s="66" t="s">
        <v>617</v>
      </c>
      <c r="B348" s="66" t="s">
        <v>618</v>
      </c>
      <c r="C348" s="135">
        <v>1803255.25</v>
      </c>
      <c r="D348" s="135">
        <v>0</v>
      </c>
      <c r="E348" s="135">
        <v>0</v>
      </c>
      <c r="F348" s="80">
        <f t="shared" si="20"/>
        <v>0</v>
      </c>
      <c r="G348" s="135">
        <v>1803255.25</v>
      </c>
      <c r="H348" s="80">
        <f t="shared" si="21"/>
        <v>1803255.25</v>
      </c>
      <c r="I348" s="137">
        <f t="shared" si="22"/>
        <v>0</v>
      </c>
      <c r="J348" s="69" t="str">
        <f t="shared" si="23"/>
        <v>1.2.4</v>
      </c>
    </row>
    <row r="349" spans="1:10" x14ac:dyDescent="0.25">
      <c r="A349" s="66" t="s">
        <v>619</v>
      </c>
      <c r="B349" s="66" t="s">
        <v>620</v>
      </c>
      <c r="C349" s="135">
        <v>953567.61</v>
      </c>
      <c r="D349" s="135">
        <v>0</v>
      </c>
      <c r="E349" s="135">
        <v>0</v>
      </c>
      <c r="F349" s="80">
        <f t="shared" si="20"/>
        <v>0</v>
      </c>
      <c r="G349" s="135">
        <v>953567.61</v>
      </c>
      <c r="H349" s="80">
        <f t="shared" si="21"/>
        <v>953567.61</v>
      </c>
      <c r="I349" s="137">
        <f t="shared" si="22"/>
        <v>0</v>
      </c>
      <c r="J349" s="69" t="str">
        <f t="shared" si="23"/>
        <v>1.2.4</v>
      </c>
    </row>
    <row r="350" spans="1:10" x14ac:dyDescent="0.25">
      <c r="A350" s="66" t="s">
        <v>621</v>
      </c>
      <c r="B350" s="66" t="s">
        <v>622</v>
      </c>
      <c r="C350" s="135">
        <v>809244.8</v>
      </c>
      <c r="D350" s="135">
        <v>0</v>
      </c>
      <c r="E350" s="135">
        <v>0</v>
      </c>
      <c r="F350" s="80">
        <f t="shared" si="20"/>
        <v>0</v>
      </c>
      <c r="G350" s="135">
        <v>809244.8</v>
      </c>
      <c r="H350" s="80">
        <f t="shared" si="21"/>
        <v>809244.8</v>
      </c>
      <c r="I350" s="137">
        <f t="shared" si="22"/>
        <v>0</v>
      </c>
      <c r="J350" s="69" t="str">
        <f t="shared" si="23"/>
        <v>1.2.4</v>
      </c>
    </row>
    <row r="351" spans="1:10" x14ac:dyDescent="0.25">
      <c r="A351" s="66" t="s">
        <v>623</v>
      </c>
      <c r="B351" s="66" t="s">
        <v>624</v>
      </c>
      <c r="C351" s="135">
        <v>809244.8</v>
      </c>
      <c r="D351" s="135">
        <v>0</v>
      </c>
      <c r="E351" s="135">
        <v>0</v>
      </c>
      <c r="F351" s="80">
        <f t="shared" si="20"/>
        <v>0</v>
      </c>
      <c r="G351" s="135">
        <v>809244.8</v>
      </c>
      <c r="H351" s="80">
        <f t="shared" si="21"/>
        <v>809244.8</v>
      </c>
      <c r="I351" s="137">
        <f t="shared" si="22"/>
        <v>0</v>
      </c>
      <c r="J351" s="69" t="str">
        <f t="shared" si="23"/>
        <v>1.2.4</v>
      </c>
    </row>
    <row r="352" spans="1:10" x14ac:dyDescent="0.25">
      <c r="A352" s="66" t="s">
        <v>625</v>
      </c>
      <c r="B352" s="66" t="s">
        <v>626</v>
      </c>
      <c r="C352" s="135">
        <v>809244.8</v>
      </c>
      <c r="D352" s="135">
        <v>0</v>
      </c>
      <c r="E352" s="135">
        <v>0</v>
      </c>
      <c r="F352" s="80">
        <f t="shared" si="20"/>
        <v>0</v>
      </c>
      <c r="G352" s="135">
        <v>809244.8</v>
      </c>
      <c r="H352" s="80">
        <f t="shared" si="21"/>
        <v>809244.8</v>
      </c>
      <c r="I352" s="137">
        <f t="shared" si="22"/>
        <v>0</v>
      </c>
      <c r="J352" s="69" t="str">
        <f t="shared" si="23"/>
        <v>1.2.4</v>
      </c>
    </row>
    <row r="353" spans="1:10" x14ac:dyDescent="0.25">
      <c r="A353" s="66" t="s">
        <v>96</v>
      </c>
      <c r="B353" s="66" t="s">
        <v>97</v>
      </c>
      <c r="C353" s="135">
        <v>75698600.769999996</v>
      </c>
      <c r="D353" s="135">
        <v>0</v>
      </c>
      <c r="E353" s="135">
        <v>0</v>
      </c>
      <c r="F353" s="80">
        <f t="shared" si="20"/>
        <v>0</v>
      </c>
      <c r="G353" s="135">
        <v>75698600.769999996</v>
      </c>
      <c r="H353" s="80">
        <f t="shared" si="21"/>
        <v>75698600.769999996</v>
      </c>
      <c r="I353" s="137">
        <f t="shared" si="22"/>
        <v>0</v>
      </c>
      <c r="J353" s="69" t="str">
        <f t="shared" si="23"/>
        <v>1.2.5</v>
      </c>
    </row>
    <row r="354" spans="1:10" x14ac:dyDescent="0.25">
      <c r="A354" s="66" t="s">
        <v>627</v>
      </c>
      <c r="B354" s="66" t="s">
        <v>628</v>
      </c>
      <c r="C354" s="135">
        <v>50822811.109999999</v>
      </c>
      <c r="D354" s="135">
        <v>0</v>
      </c>
      <c r="E354" s="135">
        <v>0</v>
      </c>
      <c r="F354" s="80">
        <f t="shared" si="20"/>
        <v>0</v>
      </c>
      <c r="G354" s="135">
        <v>50822811.109999999</v>
      </c>
      <c r="H354" s="80">
        <f t="shared" si="21"/>
        <v>50822811.109999999</v>
      </c>
      <c r="I354" s="137">
        <f t="shared" si="22"/>
        <v>0</v>
      </c>
      <c r="J354" s="69" t="str">
        <f t="shared" si="23"/>
        <v>1.2.5</v>
      </c>
    </row>
    <row r="355" spans="1:10" x14ac:dyDescent="0.25">
      <c r="A355" s="66" t="s">
        <v>629</v>
      </c>
      <c r="B355" s="66" t="s">
        <v>630</v>
      </c>
      <c r="C355" s="135">
        <v>50822811.109999999</v>
      </c>
      <c r="D355" s="135">
        <v>0</v>
      </c>
      <c r="E355" s="135">
        <v>0</v>
      </c>
      <c r="F355" s="80">
        <f t="shared" si="20"/>
        <v>0</v>
      </c>
      <c r="G355" s="135">
        <v>50822811.109999999</v>
      </c>
      <c r="H355" s="80">
        <f t="shared" si="21"/>
        <v>50822811.109999999</v>
      </c>
      <c r="I355" s="137">
        <f t="shared" si="22"/>
        <v>0</v>
      </c>
      <c r="J355" s="69" t="str">
        <f t="shared" si="23"/>
        <v>1.2.5</v>
      </c>
    </row>
    <row r="356" spans="1:10" x14ac:dyDescent="0.25">
      <c r="A356" s="66" t="s">
        <v>631</v>
      </c>
      <c r="B356" s="66" t="s">
        <v>632</v>
      </c>
      <c r="C356" s="135">
        <v>50822811.109999999</v>
      </c>
      <c r="D356" s="135">
        <v>0</v>
      </c>
      <c r="E356" s="135">
        <v>0</v>
      </c>
      <c r="F356" s="80">
        <f t="shared" si="20"/>
        <v>0</v>
      </c>
      <c r="G356" s="135">
        <v>50822811.109999999</v>
      </c>
      <c r="H356" s="80">
        <f t="shared" si="21"/>
        <v>50822811.109999999</v>
      </c>
      <c r="I356" s="137">
        <f t="shared" si="22"/>
        <v>0</v>
      </c>
      <c r="J356" s="69" t="str">
        <f t="shared" si="23"/>
        <v>1.2.5</v>
      </c>
    </row>
    <row r="357" spans="1:10" x14ac:dyDescent="0.25">
      <c r="A357" s="66" t="s">
        <v>633</v>
      </c>
      <c r="B357" s="66" t="s">
        <v>634</v>
      </c>
      <c r="C357" s="135">
        <v>24875789.66</v>
      </c>
      <c r="D357" s="135">
        <v>0</v>
      </c>
      <c r="E357" s="135">
        <v>0</v>
      </c>
      <c r="F357" s="80">
        <f t="shared" si="20"/>
        <v>0</v>
      </c>
      <c r="G357" s="135">
        <v>24875789.66</v>
      </c>
      <c r="H357" s="80">
        <f t="shared" si="21"/>
        <v>24875789.66</v>
      </c>
      <c r="I357" s="137">
        <f t="shared" si="22"/>
        <v>0</v>
      </c>
      <c r="J357" s="69" t="str">
        <f t="shared" si="23"/>
        <v>1.2.5</v>
      </c>
    </row>
    <row r="358" spans="1:10" x14ac:dyDescent="0.25">
      <c r="A358" s="66" t="s">
        <v>635</v>
      </c>
      <c r="B358" s="66" t="s">
        <v>636</v>
      </c>
      <c r="C358" s="135">
        <v>24875789.66</v>
      </c>
      <c r="D358" s="135">
        <v>0</v>
      </c>
      <c r="E358" s="135">
        <v>0</v>
      </c>
      <c r="F358" s="80">
        <f t="shared" si="20"/>
        <v>0</v>
      </c>
      <c r="G358" s="135">
        <v>24875789.66</v>
      </c>
      <c r="H358" s="80">
        <f t="shared" si="21"/>
        <v>24875789.66</v>
      </c>
      <c r="I358" s="137">
        <f t="shared" si="22"/>
        <v>0</v>
      </c>
      <c r="J358" s="69" t="str">
        <f t="shared" si="23"/>
        <v>1.2.5</v>
      </c>
    </row>
    <row r="359" spans="1:10" x14ac:dyDescent="0.25">
      <c r="A359" s="66" t="s">
        <v>637</v>
      </c>
      <c r="B359" s="66" t="s">
        <v>638</v>
      </c>
      <c r="C359" s="135">
        <v>24875789.66</v>
      </c>
      <c r="D359" s="135">
        <v>0</v>
      </c>
      <c r="E359" s="135">
        <v>0</v>
      </c>
      <c r="F359" s="80">
        <f t="shared" si="20"/>
        <v>0</v>
      </c>
      <c r="G359" s="135">
        <v>24875789.66</v>
      </c>
      <c r="H359" s="80">
        <f t="shared" si="21"/>
        <v>24875789.66</v>
      </c>
      <c r="I359" s="137">
        <f t="shared" si="22"/>
        <v>0</v>
      </c>
      <c r="J359" s="69" t="str">
        <f t="shared" si="23"/>
        <v>1.2.5</v>
      </c>
    </row>
    <row r="360" spans="1:10" x14ac:dyDescent="0.25">
      <c r="A360" s="66" t="s">
        <v>90</v>
      </c>
      <c r="B360" s="66" t="s">
        <v>91</v>
      </c>
      <c r="C360" s="135">
        <v>-184901726.02000001</v>
      </c>
      <c r="D360" s="135">
        <v>0</v>
      </c>
      <c r="E360" s="135">
        <v>6552090.6500000004</v>
      </c>
      <c r="F360" s="80">
        <f t="shared" si="20"/>
        <v>-6552090.6500000004</v>
      </c>
      <c r="G360" s="135">
        <v>-191453816.66999999</v>
      </c>
      <c r="H360" s="80">
        <f t="shared" si="21"/>
        <v>-191453816.67000002</v>
      </c>
      <c r="I360" s="137">
        <f t="shared" si="22"/>
        <v>0</v>
      </c>
      <c r="J360" s="69" t="str">
        <f t="shared" si="23"/>
        <v>1.2.6</v>
      </c>
    </row>
    <row r="361" spans="1:10" x14ac:dyDescent="0.25">
      <c r="A361" s="163" t="s">
        <v>1231</v>
      </c>
      <c r="B361" s="163" t="s">
        <v>1232</v>
      </c>
      <c r="C361" s="160">
        <v>-15945750.24</v>
      </c>
      <c r="D361" s="160">
        <v>0</v>
      </c>
      <c r="E361" s="135">
        <v>546971.47</v>
      </c>
      <c r="F361" s="80">
        <f t="shared" si="20"/>
        <v>-546971.47</v>
      </c>
      <c r="G361" s="135">
        <v>-16492721.710000001</v>
      </c>
      <c r="H361" s="80">
        <f t="shared" si="21"/>
        <v>-16492721.710000001</v>
      </c>
      <c r="I361" s="137">
        <f t="shared" si="22"/>
        <v>0</v>
      </c>
      <c r="J361" s="69" t="str">
        <f t="shared" si="23"/>
        <v>1.2.6</v>
      </c>
    </row>
    <row r="362" spans="1:10" x14ac:dyDescent="0.25">
      <c r="A362" s="66" t="s">
        <v>1328</v>
      </c>
      <c r="B362" s="66" t="s">
        <v>1338</v>
      </c>
      <c r="C362" s="135">
        <v>-400664.37</v>
      </c>
      <c r="D362" s="135">
        <v>0</v>
      </c>
      <c r="E362" s="135">
        <v>9656.27</v>
      </c>
      <c r="F362" s="80">
        <f t="shared" si="20"/>
        <v>-9656.27</v>
      </c>
      <c r="G362" s="135">
        <v>-410320.64000000001</v>
      </c>
      <c r="H362" s="80">
        <f t="shared" si="21"/>
        <v>-410320.64000000001</v>
      </c>
      <c r="I362" s="137">
        <f t="shared" si="22"/>
        <v>0</v>
      </c>
      <c r="J362" s="69" t="str">
        <f t="shared" si="23"/>
        <v>1.2.6</v>
      </c>
    </row>
    <row r="363" spans="1:10" x14ac:dyDescent="0.25">
      <c r="A363" s="66" t="s">
        <v>1329</v>
      </c>
      <c r="B363" s="66" t="s">
        <v>267</v>
      </c>
      <c r="C363" s="135">
        <v>-400664.37</v>
      </c>
      <c r="D363" s="135">
        <v>0</v>
      </c>
      <c r="E363" s="135">
        <v>9656.27</v>
      </c>
      <c r="F363" s="80">
        <f t="shared" si="20"/>
        <v>-9656.27</v>
      </c>
      <c r="G363" s="135">
        <v>-410320.64000000001</v>
      </c>
      <c r="H363" s="80">
        <f t="shared" si="21"/>
        <v>-410320.64000000001</v>
      </c>
      <c r="I363" s="137">
        <f t="shared" si="22"/>
        <v>0</v>
      </c>
      <c r="J363" s="69" t="str">
        <f t="shared" si="23"/>
        <v>1.2.6</v>
      </c>
    </row>
    <row r="364" spans="1:10" x14ac:dyDescent="0.25">
      <c r="A364" s="66" t="s">
        <v>1233</v>
      </c>
      <c r="B364" s="66" t="s">
        <v>1234</v>
      </c>
      <c r="C364" s="135">
        <v>-15545085.869999999</v>
      </c>
      <c r="D364" s="135">
        <v>0</v>
      </c>
      <c r="E364" s="135">
        <v>537315.19999999995</v>
      </c>
      <c r="F364" s="80">
        <f t="shared" si="20"/>
        <v>-537315.19999999995</v>
      </c>
      <c r="G364" s="135">
        <v>-16082401.07</v>
      </c>
      <c r="H364" s="80">
        <f t="shared" si="21"/>
        <v>-16082401.069999998</v>
      </c>
      <c r="I364" s="137">
        <f t="shared" si="22"/>
        <v>0</v>
      </c>
      <c r="J364" s="69" t="str">
        <f t="shared" si="23"/>
        <v>1.2.6</v>
      </c>
    </row>
    <row r="365" spans="1:10" x14ac:dyDescent="0.25">
      <c r="A365" s="66" t="s">
        <v>2229</v>
      </c>
      <c r="B365" s="66" t="s">
        <v>273</v>
      </c>
      <c r="C365" s="135">
        <v>-10784.76</v>
      </c>
      <c r="D365" s="135">
        <v>0</v>
      </c>
      <c r="E365" s="135">
        <v>1797.46</v>
      </c>
      <c r="F365" s="80">
        <f t="shared" si="20"/>
        <v>-1797.46</v>
      </c>
      <c r="G365" s="135">
        <v>-12582.22</v>
      </c>
      <c r="H365" s="80">
        <f t="shared" si="21"/>
        <v>-12582.220000000001</v>
      </c>
      <c r="I365" s="137">
        <f t="shared" si="22"/>
        <v>0</v>
      </c>
      <c r="J365" s="69" t="str">
        <f t="shared" si="23"/>
        <v>1.2.6</v>
      </c>
    </row>
    <row r="366" spans="1:10" x14ac:dyDescent="0.25">
      <c r="A366" s="66" t="s">
        <v>1403</v>
      </c>
      <c r="B366" s="66" t="s">
        <v>277</v>
      </c>
      <c r="C366" s="135">
        <v>-330124.56</v>
      </c>
      <c r="D366" s="135">
        <v>0</v>
      </c>
      <c r="E366" s="135">
        <v>9771.67</v>
      </c>
      <c r="F366" s="80">
        <f t="shared" si="20"/>
        <v>-9771.67</v>
      </c>
      <c r="G366" s="135">
        <v>-339896.23</v>
      </c>
      <c r="H366" s="80">
        <f t="shared" si="21"/>
        <v>-339896.23</v>
      </c>
      <c r="I366" s="137">
        <f t="shared" si="22"/>
        <v>0</v>
      </c>
      <c r="J366" s="69" t="str">
        <f t="shared" si="23"/>
        <v>1.2.6</v>
      </c>
    </row>
    <row r="367" spans="1:10" x14ac:dyDescent="0.25">
      <c r="A367" s="66" t="s">
        <v>1404</v>
      </c>
      <c r="B367" s="66" t="s">
        <v>279</v>
      </c>
      <c r="C367" s="135">
        <v>-10425.74</v>
      </c>
      <c r="D367" s="135">
        <v>0</v>
      </c>
      <c r="E367" s="135">
        <v>434.97</v>
      </c>
      <c r="F367" s="80">
        <f t="shared" si="20"/>
        <v>-434.97</v>
      </c>
      <c r="G367" s="135">
        <v>-10860.71</v>
      </c>
      <c r="H367" s="80">
        <f t="shared" si="21"/>
        <v>-10860.71</v>
      </c>
      <c r="I367" s="137">
        <f t="shared" si="22"/>
        <v>0</v>
      </c>
      <c r="J367" s="69" t="str">
        <f t="shared" si="23"/>
        <v>1.2.6</v>
      </c>
    </row>
    <row r="368" spans="1:10" x14ac:dyDescent="0.25">
      <c r="A368" s="66" t="s">
        <v>1405</v>
      </c>
      <c r="B368" s="66" t="s">
        <v>283</v>
      </c>
      <c r="C368" s="135">
        <v>-57678.97</v>
      </c>
      <c r="D368" s="135">
        <v>0</v>
      </c>
      <c r="E368" s="135">
        <v>2657.33</v>
      </c>
      <c r="F368" s="80">
        <f t="shared" si="20"/>
        <v>-2657.33</v>
      </c>
      <c r="G368" s="135">
        <v>-60336.3</v>
      </c>
      <c r="H368" s="80">
        <f t="shared" si="21"/>
        <v>-60336.3</v>
      </c>
      <c r="I368" s="137">
        <f t="shared" si="22"/>
        <v>0</v>
      </c>
      <c r="J368" s="69" t="str">
        <f t="shared" si="23"/>
        <v>1.2.6</v>
      </c>
    </row>
    <row r="369" spans="1:10" x14ac:dyDescent="0.25">
      <c r="A369" s="66" t="s">
        <v>1406</v>
      </c>
      <c r="B369" s="66" t="s">
        <v>285</v>
      </c>
      <c r="C369" s="135">
        <v>-100505.60000000001</v>
      </c>
      <c r="D369" s="135">
        <v>0</v>
      </c>
      <c r="E369" s="135">
        <v>2645.44</v>
      </c>
      <c r="F369" s="80">
        <f t="shared" si="20"/>
        <v>-2645.44</v>
      </c>
      <c r="G369" s="135">
        <v>-103151.03999999999</v>
      </c>
      <c r="H369" s="80">
        <f t="shared" si="21"/>
        <v>-103151.04000000001</v>
      </c>
      <c r="I369" s="137">
        <f t="shared" si="22"/>
        <v>0</v>
      </c>
      <c r="J369" s="69" t="str">
        <f t="shared" si="23"/>
        <v>1.2.6</v>
      </c>
    </row>
    <row r="370" spans="1:10" x14ac:dyDescent="0.25">
      <c r="A370" s="66" t="s">
        <v>1645</v>
      </c>
      <c r="B370" s="66" t="s">
        <v>295</v>
      </c>
      <c r="C370" s="135">
        <v>-128802.03</v>
      </c>
      <c r="D370" s="135">
        <v>0</v>
      </c>
      <c r="E370" s="135">
        <v>6133.43</v>
      </c>
      <c r="F370" s="80">
        <f t="shared" si="20"/>
        <v>-6133.43</v>
      </c>
      <c r="G370" s="135">
        <v>-134935.46</v>
      </c>
      <c r="H370" s="80">
        <f t="shared" si="21"/>
        <v>-134935.46</v>
      </c>
      <c r="I370" s="137">
        <f t="shared" si="22"/>
        <v>0</v>
      </c>
      <c r="J370" s="69" t="str">
        <f t="shared" si="23"/>
        <v>1.2.6</v>
      </c>
    </row>
    <row r="371" spans="1:10" x14ac:dyDescent="0.25">
      <c r="A371" s="66" t="s">
        <v>2230</v>
      </c>
      <c r="B371" s="66" t="s">
        <v>299</v>
      </c>
      <c r="C371" s="135">
        <v>-24235.74</v>
      </c>
      <c r="D371" s="135">
        <v>0</v>
      </c>
      <c r="E371" s="135">
        <v>4039.29</v>
      </c>
      <c r="F371" s="80">
        <f t="shared" si="20"/>
        <v>-4039.29</v>
      </c>
      <c r="G371" s="135">
        <v>-28275.03</v>
      </c>
      <c r="H371" s="80">
        <f t="shared" si="21"/>
        <v>-28275.030000000002</v>
      </c>
      <c r="I371" s="137">
        <f t="shared" si="22"/>
        <v>0</v>
      </c>
      <c r="J371" s="69" t="str">
        <f t="shared" si="23"/>
        <v>1.2.6</v>
      </c>
    </row>
    <row r="372" spans="1:10" x14ac:dyDescent="0.25">
      <c r="A372" s="66" t="s">
        <v>1646</v>
      </c>
      <c r="B372" s="66" t="s">
        <v>307</v>
      </c>
      <c r="C372" s="135">
        <v>-12629.4</v>
      </c>
      <c r="D372" s="135">
        <v>0</v>
      </c>
      <c r="E372" s="135">
        <v>601.4</v>
      </c>
      <c r="F372" s="80">
        <f t="shared" si="20"/>
        <v>-601.4</v>
      </c>
      <c r="G372" s="135">
        <v>-13230.8</v>
      </c>
      <c r="H372" s="80">
        <f t="shared" si="21"/>
        <v>-13230.8</v>
      </c>
      <c r="I372" s="137">
        <f t="shared" si="22"/>
        <v>0</v>
      </c>
      <c r="J372" s="69" t="str">
        <f t="shared" si="23"/>
        <v>1.2.6</v>
      </c>
    </row>
    <row r="373" spans="1:10" x14ac:dyDescent="0.25">
      <c r="A373" s="66" t="s">
        <v>1467</v>
      </c>
      <c r="B373" s="66" t="s">
        <v>321</v>
      </c>
      <c r="C373" s="135">
        <v>-1070567.81</v>
      </c>
      <c r="D373" s="135">
        <v>0</v>
      </c>
      <c r="E373" s="135">
        <v>42973.69</v>
      </c>
      <c r="F373" s="80">
        <f t="shared" si="20"/>
        <v>-42973.69</v>
      </c>
      <c r="G373" s="135">
        <v>-1113541.5</v>
      </c>
      <c r="H373" s="80">
        <f t="shared" si="21"/>
        <v>-1113541.5</v>
      </c>
      <c r="I373" s="137">
        <f t="shared" si="22"/>
        <v>0</v>
      </c>
      <c r="J373" s="69" t="str">
        <f t="shared" si="23"/>
        <v>1.2.6</v>
      </c>
    </row>
    <row r="374" spans="1:10" x14ac:dyDescent="0.25">
      <c r="A374" s="161" t="s">
        <v>1647</v>
      </c>
      <c r="B374" s="161" t="s">
        <v>331</v>
      </c>
      <c r="C374" s="162">
        <v>-541199.42000000004</v>
      </c>
      <c r="D374" s="162">
        <v>0</v>
      </c>
      <c r="E374" s="135">
        <v>25784.3</v>
      </c>
      <c r="F374" s="80">
        <f t="shared" si="20"/>
        <v>-25784.3</v>
      </c>
      <c r="G374" s="135">
        <v>-566983.72</v>
      </c>
      <c r="H374" s="80">
        <f t="shared" si="21"/>
        <v>-566983.72000000009</v>
      </c>
      <c r="I374" s="137">
        <f t="shared" si="22"/>
        <v>0</v>
      </c>
      <c r="J374" s="69" t="str">
        <f t="shared" si="23"/>
        <v>1.2.6</v>
      </c>
    </row>
    <row r="375" spans="1:10" x14ac:dyDescent="0.25">
      <c r="A375" s="66" t="s">
        <v>1753</v>
      </c>
      <c r="B375" s="66" t="s">
        <v>335</v>
      </c>
      <c r="C375" s="135">
        <v>-1373794.4</v>
      </c>
      <c r="D375" s="135">
        <v>0</v>
      </c>
      <c r="E375" s="135">
        <v>85862.15</v>
      </c>
      <c r="F375" s="80">
        <f t="shared" si="20"/>
        <v>-85862.15</v>
      </c>
      <c r="G375" s="135">
        <v>-1459656.55</v>
      </c>
      <c r="H375" s="80">
        <f t="shared" si="21"/>
        <v>-1459656.5499999998</v>
      </c>
      <c r="I375" s="137">
        <f t="shared" si="22"/>
        <v>0</v>
      </c>
      <c r="J375" s="69" t="str">
        <f t="shared" si="23"/>
        <v>1.2.6</v>
      </c>
    </row>
    <row r="376" spans="1:10" x14ac:dyDescent="0.25">
      <c r="A376" s="66" t="s">
        <v>1407</v>
      </c>
      <c r="B376" s="66" t="s">
        <v>341</v>
      </c>
      <c r="C376" s="135">
        <v>-5417000.04</v>
      </c>
      <c r="D376" s="135">
        <v>0</v>
      </c>
      <c r="E376" s="135">
        <v>180566.67</v>
      </c>
      <c r="F376" s="80">
        <f t="shared" si="20"/>
        <v>-180566.67</v>
      </c>
      <c r="G376" s="135">
        <v>-5597566.71</v>
      </c>
      <c r="H376" s="80">
        <f t="shared" si="21"/>
        <v>-5597566.71</v>
      </c>
      <c r="I376" s="137">
        <f t="shared" si="22"/>
        <v>0</v>
      </c>
      <c r="J376" s="69" t="str">
        <f t="shared" si="23"/>
        <v>1.2.6</v>
      </c>
    </row>
    <row r="377" spans="1:10" x14ac:dyDescent="0.25">
      <c r="A377" s="66" t="s">
        <v>1408</v>
      </c>
      <c r="B377" s="66" t="s">
        <v>255</v>
      </c>
      <c r="C377" s="135">
        <v>-809130.88</v>
      </c>
      <c r="D377" s="135">
        <v>0</v>
      </c>
      <c r="E377" s="135">
        <v>0</v>
      </c>
      <c r="F377" s="80">
        <f t="shared" si="20"/>
        <v>0</v>
      </c>
      <c r="G377" s="135">
        <v>-809130.88</v>
      </c>
      <c r="H377" s="80">
        <f t="shared" si="21"/>
        <v>-809130.88</v>
      </c>
      <c r="I377" s="137">
        <f t="shared" si="22"/>
        <v>0</v>
      </c>
      <c r="J377" s="69" t="str">
        <f t="shared" si="23"/>
        <v>1.2.6</v>
      </c>
    </row>
    <row r="378" spans="1:10" x14ac:dyDescent="0.25">
      <c r="A378" s="66" t="s">
        <v>1235</v>
      </c>
      <c r="B378" s="66" t="s">
        <v>1230</v>
      </c>
      <c r="C378" s="135">
        <v>-5658206.5199999996</v>
      </c>
      <c r="D378" s="135">
        <v>0</v>
      </c>
      <c r="E378" s="135">
        <v>174047.4</v>
      </c>
      <c r="F378" s="80">
        <f t="shared" si="20"/>
        <v>-174047.4</v>
      </c>
      <c r="G378" s="135">
        <v>-5832253.9199999999</v>
      </c>
      <c r="H378" s="80">
        <f t="shared" si="21"/>
        <v>-5832253.9199999999</v>
      </c>
      <c r="I378" s="137">
        <f t="shared" si="22"/>
        <v>0</v>
      </c>
      <c r="J378" s="69" t="str">
        <f t="shared" si="23"/>
        <v>1.2.6</v>
      </c>
    </row>
    <row r="379" spans="1:10" x14ac:dyDescent="0.25">
      <c r="A379" s="163" t="s">
        <v>639</v>
      </c>
      <c r="B379" s="163" t="s">
        <v>640</v>
      </c>
      <c r="C379" s="160">
        <v>-154251289.09</v>
      </c>
      <c r="D379" s="160">
        <v>0</v>
      </c>
      <c r="E379" s="135">
        <v>5175138.0199999996</v>
      </c>
      <c r="F379" s="80">
        <f t="shared" si="20"/>
        <v>-5175138.0199999996</v>
      </c>
      <c r="G379" s="135">
        <v>-159426427.11000001</v>
      </c>
      <c r="H379" s="80">
        <f t="shared" si="21"/>
        <v>-159426427.11000001</v>
      </c>
      <c r="I379" s="137">
        <f t="shared" si="22"/>
        <v>0</v>
      </c>
      <c r="J379" s="69" t="str">
        <f t="shared" si="23"/>
        <v>1.2.6</v>
      </c>
    </row>
    <row r="380" spans="1:10" x14ac:dyDescent="0.25">
      <c r="A380" s="66" t="s">
        <v>641</v>
      </c>
      <c r="B380" s="66" t="s">
        <v>642</v>
      </c>
      <c r="C380" s="135">
        <v>-28899920.68</v>
      </c>
      <c r="D380" s="135">
        <v>0</v>
      </c>
      <c r="E380" s="135">
        <v>1317760.97</v>
      </c>
      <c r="F380" s="80">
        <f t="shared" si="20"/>
        <v>-1317760.97</v>
      </c>
      <c r="G380" s="135">
        <v>-30217681.649999999</v>
      </c>
      <c r="H380" s="80">
        <f t="shared" si="21"/>
        <v>-30217681.649999999</v>
      </c>
      <c r="I380" s="137">
        <f t="shared" si="22"/>
        <v>0</v>
      </c>
      <c r="J380" s="69" t="str">
        <f t="shared" si="23"/>
        <v>1.2.6</v>
      </c>
    </row>
    <row r="381" spans="1:10" x14ac:dyDescent="0.25">
      <c r="A381" s="66" t="s">
        <v>643</v>
      </c>
      <c r="B381" s="66" t="s">
        <v>644</v>
      </c>
      <c r="C381" s="135">
        <v>-2244170.0099999998</v>
      </c>
      <c r="D381" s="135">
        <v>0</v>
      </c>
      <c r="E381" s="135">
        <v>104039.6</v>
      </c>
      <c r="F381" s="80">
        <f t="shared" si="20"/>
        <v>-104039.6</v>
      </c>
      <c r="G381" s="135">
        <v>-2348209.61</v>
      </c>
      <c r="H381" s="80">
        <f t="shared" si="21"/>
        <v>-2348209.61</v>
      </c>
      <c r="I381" s="137">
        <f t="shared" si="22"/>
        <v>0</v>
      </c>
      <c r="J381" s="69" t="str">
        <f t="shared" si="23"/>
        <v>1.2.6</v>
      </c>
    </row>
    <row r="382" spans="1:10" x14ac:dyDescent="0.25">
      <c r="A382" s="66" t="s">
        <v>645</v>
      </c>
      <c r="B382" s="66" t="s">
        <v>646</v>
      </c>
      <c r="C382" s="135">
        <v>-133503.92000000001</v>
      </c>
      <c r="D382" s="135">
        <v>0</v>
      </c>
      <c r="E382" s="135">
        <v>15887.82</v>
      </c>
      <c r="F382" s="80">
        <f t="shared" si="20"/>
        <v>-15887.82</v>
      </c>
      <c r="G382" s="135">
        <v>-149391.74</v>
      </c>
      <c r="H382" s="80">
        <f t="shared" si="21"/>
        <v>-149391.74000000002</v>
      </c>
      <c r="I382" s="137">
        <f t="shared" si="22"/>
        <v>0</v>
      </c>
      <c r="J382" s="69" t="str">
        <f t="shared" si="23"/>
        <v>1.2.6</v>
      </c>
    </row>
    <row r="383" spans="1:10" x14ac:dyDescent="0.25">
      <c r="A383" s="66" t="s">
        <v>647</v>
      </c>
      <c r="B383" s="66" t="s">
        <v>648</v>
      </c>
      <c r="C383" s="135">
        <v>-24238244.850000001</v>
      </c>
      <c r="D383" s="135">
        <v>0</v>
      </c>
      <c r="E383" s="135">
        <v>1045927.62</v>
      </c>
      <c r="F383" s="80">
        <f t="shared" si="20"/>
        <v>-1045927.62</v>
      </c>
      <c r="G383" s="135">
        <v>-25284172.469999999</v>
      </c>
      <c r="H383" s="80">
        <f t="shared" si="21"/>
        <v>-25284172.470000003</v>
      </c>
      <c r="I383" s="137">
        <f t="shared" si="22"/>
        <v>0</v>
      </c>
      <c r="J383" s="69" t="str">
        <f t="shared" si="23"/>
        <v>1.2.6</v>
      </c>
    </row>
    <row r="384" spans="1:10" x14ac:dyDescent="0.25">
      <c r="A384" s="66" t="s">
        <v>649</v>
      </c>
      <c r="B384" s="66" t="s">
        <v>650</v>
      </c>
      <c r="C384" s="135">
        <v>-2284001.9</v>
      </c>
      <c r="D384" s="135">
        <v>0</v>
      </c>
      <c r="E384" s="135">
        <v>151905.93</v>
      </c>
      <c r="F384" s="80">
        <f t="shared" si="20"/>
        <v>-151905.93</v>
      </c>
      <c r="G384" s="135">
        <v>-2435907.83</v>
      </c>
      <c r="H384" s="80">
        <f t="shared" si="21"/>
        <v>-2435907.83</v>
      </c>
      <c r="I384" s="137">
        <f t="shared" si="22"/>
        <v>0</v>
      </c>
      <c r="J384" s="69" t="str">
        <f t="shared" si="23"/>
        <v>1.2.6</v>
      </c>
    </row>
    <row r="385" spans="1:10" x14ac:dyDescent="0.25">
      <c r="A385" s="66" t="s">
        <v>651</v>
      </c>
      <c r="B385" s="66" t="s">
        <v>652</v>
      </c>
      <c r="C385" s="135">
        <v>-12418589.060000001</v>
      </c>
      <c r="D385" s="135">
        <v>0</v>
      </c>
      <c r="E385" s="135">
        <v>368758.69</v>
      </c>
      <c r="F385" s="80">
        <f t="shared" si="20"/>
        <v>-368758.69</v>
      </c>
      <c r="G385" s="135">
        <v>-12787347.75</v>
      </c>
      <c r="H385" s="80">
        <f t="shared" si="21"/>
        <v>-12787347.75</v>
      </c>
      <c r="I385" s="137">
        <f t="shared" si="22"/>
        <v>0</v>
      </c>
      <c r="J385" s="69" t="str">
        <f t="shared" si="23"/>
        <v>1.2.6</v>
      </c>
    </row>
    <row r="386" spans="1:10" x14ac:dyDescent="0.25">
      <c r="A386" s="66" t="s">
        <v>653</v>
      </c>
      <c r="B386" s="66" t="s">
        <v>654</v>
      </c>
      <c r="C386" s="135">
        <v>-5124491.62</v>
      </c>
      <c r="D386" s="135">
        <v>0</v>
      </c>
      <c r="E386" s="135">
        <v>221396.68</v>
      </c>
      <c r="F386" s="80">
        <f t="shared" si="20"/>
        <v>-221396.68</v>
      </c>
      <c r="G386" s="135">
        <v>-5345888.3</v>
      </c>
      <c r="H386" s="80">
        <f t="shared" si="21"/>
        <v>-5345888.3</v>
      </c>
      <c r="I386" s="137">
        <f t="shared" si="22"/>
        <v>0</v>
      </c>
      <c r="J386" s="69" t="str">
        <f t="shared" si="23"/>
        <v>1.2.6</v>
      </c>
    </row>
    <row r="387" spans="1:10" x14ac:dyDescent="0.25">
      <c r="A387" s="66" t="s">
        <v>655</v>
      </c>
      <c r="B387" s="66" t="s">
        <v>656</v>
      </c>
      <c r="C387" s="135">
        <v>-106219.52</v>
      </c>
      <c r="D387" s="135">
        <v>0</v>
      </c>
      <c r="E387" s="135">
        <v>2516.8200000000002</v>
      </c>
      <c r="F387" s="80">
        <f t="shared" ref="F387:F423" si="24">+D387-E387</f>
        <v>-2516.8200000000002</v>
      </c>
      <c r="G387" s="135">
        <v>-108736.34</v>
      </c>
      <c r="H387" s="80">
        <f t="shared" ref="H387:H450" si="25">+C387+F387</f>
        <v>-108736.34000000001</v>
      </c>
      <c r="I387" s="137">
        <f t="shared" ref="I387:I435" si="26">+G387-H387</f>
        <v>0</v>
      </c>
      <c r="J387" s="69" t="str">
        <f t="shared" ref="J387:J450" si="27">MID(A387,1,5)</f>
        <v>1.2.6</v>
      </c>
    </row>
    <row r="388" spans="1:10" x14ac:dyDescent="0.25">
      <c r="A388" s="66" t="s">
        <v>657</v>
      </c>
      <c r="B388" s="66" t="s">
        <v>658</v>
      </c>
      <c r="C388" s="135">
        <v>-3730282.02</v>
      </c>
      <c r="D388" s="135">
        <v>0</v>
      </c>
      <c r="E388" s="135">
        <v>32078.69</v>
      </c>
      <c r="F388" s="80">
        <f t="shared" si="24"/>
        <v>-32078.69</v>
      </c>
      <c r="G388" s="135">
        <v>-3762360.71</v>
      </c>
      <c r="H388" s="80">
        <f t="shared" si="25"/>
        <v>-3762360.71</v>
      </c>
      <c r="I388" s="137">
        <f t="shared" si="26"/>
        <v>0</v>
      </c>
      <c r="J388" s="69" t="str">
        <f t="shared" si="27"/>
        <v>1.2.6</v>
      </c>
    </row>
    <row r="389" spans="1:10" x14ac:dyDescent="0.25">
      <c r="A389" s="66" t="s">
        <v>659</v>
      </c>
      <c r="B389" s="66" t="s">
        <v>660</v>
      </c>
      <c r="C389" s="135">
        <v>-3457595.9</v>
      </c>
      <c r="D389" s="135">
        <v>0</v>
      </c>
      <c r="E389" s="135">
        <v>112766.5</v>
      </c>
      <c r="F389" s="80">
        <f t="shared" si="24"/>
        <v>-112766.5</v>
      </c>
      <c r="G389" s="135">
        <v>-3570362.4</v>
      </c>
      <c r="H389" s="80">
        <f t="shared" si="25"/>
        <v>-3570362.4</v>
      </c>
      <c r="I389" s="137">
        <f t="shared" si="26"/>
        <v>0</v>
      </c>
      <c r="J389" s="69" t="str">
        <f t="shared" si="27"/>
        <v>1.2.6</v>
      </c>
    </row>
    <row r="390" spans="1:10" x14ac:dyDescent="0.25">
      <c r="A390" s="66" t="s">
        <v>661</v>
      </c>
      <c r="B390" s="66" t="s">
        <v>662</v>
      </c>
      <c r="C390" s="135">
        <v>-548729.91</v>
      </c>
      <c r="D390" s="135">
        <v>0</v>
      </c>
      <c r="E390" s="135">
        <v>23955.08</v>
      </c>
      <c r="F390" s="80">
        <f t="shared" si="24"/>
        <v>-23955.08</v>
      </c>
      <c r="G390" s="135">
        <v>-572684.99</v>
      </c>
      <c r="H390" s="80">
        <f t="shared" si="25"/>
        <v>-572684.99</v>
      </c>
      <c r="I390" s="137">
        <f t="shared" si="26"/>
        <v>0</v>
      </c>
      <c r="J390" s="69" t="str">
        <f t="shared" si="27"/>
        <v>1.2.6</v>
      </c>
    </row>
    <row r="391" spans="1:10" x14ac:dyDescent="0.25">
      <c r="A391" s="66" t="s">
        <v>663</v>
      </c>
      <c r="B391" s="66" t="s">
        <v>664</v>
      </c>
      <c r="C391" s="135">
        <v>-537406.29</v>
      </c>
      <c r="D391" s="135">
        <v>0</v>
      </c>
      <c r="E391" s="135">
        <v>21671.11</v>
      </c>
      <c r="F391" s="80">
        <f t="shared" si="24"/>
        <v>-21671.11</v>
      </c>
      <c r="G391" s="135">
        <v>-559077.4</v>
      </c>
      <c r="H391" s="80">
        <f t="shared" si="25"/>
        <v>-559077.4</v>
      </c>
      <c r="I391" s="137">
        <f t="shared" si="26"/>
        <v>0</v>
      </c>
      <c r="J391" s="69" t="str">
        <f t="shared" si="27"/>
        <v>1.2.6</v>
      </c>
    </row>
    <row r="392" spans="1:10" x14ac:dyDescent="0.25">
      <c r="A392" s="163" t="s">
        <v>1330</v>
      </c>
      <c r="B392" s="163" t="s">
        <v>1339</v>
      </c>
      <c r="C392" s="160">
        <v>-11323.62</v>
      </c>
      <c r="D392" s="160">
        <v>0</v>
      </c>
      <c r="E392" s="135">
        <v>2283.9699999999998</v>
      </c>
      <c r="F392" s="80">
        <f t="shared" si="24"/>
        <v>-2283.9699999999998</v>
      </c>
      <c r="G392" s="135">
        <v>-13607.59</v>
      </c>
      <c r="H392" s="80">
        <f t="shared" si="25"/>
        <v>-13607.59</v>
      </c>
      <c r="I392" s="137">
        <f t="shared" si="26"/>
        <v>0</v>
      </c>
      <c r="J392" s="69" t="str">
        <f t="shared" si="27"/>
        <v>1.2.6</v>
      </c>
    </row>
    <row r="393" spans="1:10" x14ac:dyDescent="0.25">
      <c r="A393" s="66" t="s">
        <v>665</v>
      </c>
      <c r="B393" s="66" t="s">
        <v>666</v>
      </c>
      <c r="C393" s="135">
        <v>-60795436.159999996</v>
      </c>
      <c r="D393" s="135">
        <v>0</v>
      </c>
      <c r="E393" s="135">
        <v>2210429.5099999998</v>
      </c>
      <c r="F393" s="80">
        <f t="shared" si="24"/>
        <v>-2210429.5099999998</v>
      </c>
      <c r="G393" s="135">
        <v>-63005865.670000002</v>
      </c>
      <c r="H393" s="80">
        <f t="shared" si="25"/>
        <v>-63005865.669999994</v>
      </c>
      <c r="I393" s="137">
        <f t="shared" si="26"/>
        <v>0</v>
      </c>
      <c r="J393" s="69" t="str">
        <f t="shared" si="27"/>
        <v>1.2.6</v>
      </c>
    </row>
    <row r="394" spans="1:10" x14ac:dyDescent="0.25">
      <c r="A394" s="66" t="s">
        <v>667</v>
      </c>
      <c r="B394" s="66" t="s">
        <v>668</v>
      </c>
      <c r="C394" s="135">
        <v>-51328278.450000003</v>
      </c>
      <c r="D394" s="135">
        <v>0</v>
      </c>
      <c r="E394" s="135">
        <v>2011054.58</v>
      </c>
      <c r="F394" s="80">
        <f t="shared" si="24"/>
        <v>-2011054.58</v>
      </c>
      <c r="G394" s="135">
        <v>-53339333.030000001</v>
      </c>
      <c r="H394" s="80">
        <f t="shared" si="25"/>
        <v>-53339333.030000001</v>
      </c>
      <c r="I394" s="137">
        <f t="shared" si="26"/>
        <v>0</v>
      </c>
      <c r="J394" s="69" t="str">
        <f t="shared" si="27"/>
        <v>1.2.6</v>
      </c>
    </row>
    <row r="395" spans="1:10" x14ac:dyDescent="0.25">
      <c r="A395" s="66" t="s">
        <v>669</v>
      </c>
      <c r="B395" s="66" t="s">
        <v>670</v>
      </c>
      <c r="C395" s="135">
        <v>-1029567</v>
      </c>
      <c r="D395" s="135">
        <v>0</v>
      </c>
      <c r="E395" s="135">
        <v>25639.95</v>
      </c>
      <c r="F395" s="80">
        <f t="shared" si="24"/>
        <v>-25639.95</v>
      </c>
      <c r="G395" s="135">
        <v>-1055206.95</v>
      </c>
      <c r="H395" s="80">
        <f t="shared" si="25"/>
        <v>-1055206.95</v>
      </c>
      <c r="I395" s="137">
        <f t="shared" si="26"/>
        <v>0</v>
      </c>
      <c r="J395" s="69" t="str">
        <f t="shared" si="27"/>
        <v>1.2.6</v>
      </c>
    </row>
    <row r="396" spans="1:10" x14ac:dyDescent="0.25">
      <c r="A396" s="66" t="s">
        <v>671</v>
      </c>
      <c r="B396" s="66" t="s">
        <v>672</v>
      </c>
      <c r="C396" s="135">
        <v>-8437590.7100000009</v>
      </c>
      <c r="D396" s="135">
        <v>0</v>
      </c>
      <c r="E396" s="135">
        <v>173734.98</v>
      </c>
      <c r="F396" s="80">
        <f t="shared" si="24"/>
        <v>-173734.98</v>
      </c>
      <c r="G396" s="135">
        <v>-8611325.6899999995</v>
      </c>
      <c r="H396" s="80">
        <f t="shared" si="25"/>
        <v>-8611325.6900000013</v>
      </c>
      <c r="I396" s="137">
        <f t="shared" si="26"/>
        <v>0</v>
      </c>
      <c r="J396" s="69" t="str">
        <f t="shared" si="27"/>
        <v>1.2.6</v>
      </c>
    </row>
    <row r="397" spans="1:10" x14ac:dyDescent="0.25">
      <c r="A397" s="66" t="s">
        <v>673</v>
      </c>
      <c r="B397" s="66" t="s">
        <v>674</v>
      </c>
      <c r="C397" s="135">
        <v>-22926641.120000001</v>
      </c>
      <c r="D397" s="135">
        <v>0</v>
      </c>
      <c r="E397" s="135">
        <v>68632.5</v>
      </c>
      <c r="F397" s="80">
        <f t="shared" si="24"/>
        <v>-68632.5</v>
      </c>
      <c r="G397" s="135">
        <v>-22995273.620000001</v>
      </c>
      <c r="H397" s="80">
        <f t="shared" si="25"/>
        <v>-22995273.620000001</v>
      </c>
      <c r="I397" s="137">
        <f t="shared" si="26"/>
        <v>0</v>
      </c>
      <c r="J397" s="69" t="str">
        <f t="shared" si="27"/>
        <v>1.2.6</v>
      </c>
    </row>
    <row r="398" spans="1:10" x14ac:dyDescent="0.25">
      <c r="A398" s="66" t="s">
        <v>675</v>
      </c>
      <c r="B398" s="66" t="s">
        <v>550</v>
      </c>
      <c r="C398" s="135">
        <v>-1883269.16</v>
      </c>
      <c r="D398" s="135">
        <v>0</v>
      </c>
      <c r="E398" s="135">
        <v>0</v>
      </c>
      <c r="F398" s="80">
        <f t="shared" si="24"/>
        <v>0</v>
      </c>
      <c r="G398" s="135">
        <v>-1883269.16</v>
      </c>
      <c r="H398" s="80">
        <f t="shared" si="25"/>
        <v>-1883269.16</v>
      </c>
      <c r="I398" s="137">
        <f t="shared" si="26"/>
        <v>0</v>
      </c>
      <c r="J398" s="69" t="str">
        <f t="shared" si="27"/>
        <v>1.2.6</v>
      </c>
    </row>
    <row r="399" spans="1:10" x14ac:dyDescent="0.25">
      <c r="A399" s="66" t="s">
        <v>676</v>
      </c>
      <c r="B399" s="66" t="s">
        <v>552</v>
      </c>
      <c r="C399" s="135">
        <v>-15524147</v>
      </c>
      <c r="D399" s="135">
        <v>0</v>
      </c>
      <c r="E399" s="135">
        <v>68632.5</v>
      </c>
      <c r="F399" s="80">
        <f t="shared" si="24"/>
        <v>-68632.5</v>
      </c>
      <c r="G399" s="135">
        <v>-15592779.5</v>
      </c>
      <c r="H399" s="80">
        <f t="shared" si="25"/>
        <v>-15592779.5</v>
      </c>
      <c r="I399" s="137">
        <f t="shared" si="26"/>
        <v>0</v>
      </c>
      <c r="J399" s="69" t="str">
        <f t="shared" si="27"/>
        <v>1.2.6</v>
      </c>
    </row>
    <row r="400" spans="1:10" x14ac:dyDescent="0.25">
      <c r="A400" s="66" t="s">
        <v>677</v>
      </c>
      <c r="B400" s="66" t="s">
        <v>554</v>
      </c>
      <c r="C400" s="135">
        <v>-5519224.96</v>
      </c>
      <c r="D400" s="135">
        <v>0</v>
      </c>
      <c r="E400" s="135">
        <v>0</v>
      </c>
      <c r="F400" s="80">
        <f t="shared" si="24"/>
        <v>0</v>
      </c>
      <c r="G400" s="135">
        <v>-5519224.96</v>
      </c>
      <c r="H400" s="80">
        <f t="shared" si="25"/>
        <v>-5519224.96</v>
      </c>
      <c r="I400" s="137">
        <f t="shared" si="26"/>
        <v>0</v>
      </c>
      <c r="J400" s="69" t="str">
        <f t="shared" si="27"/>
        <v>1.2.6</v>
      </c>
    </row>
    <row r="401" spans="1:10" x14ac:dyDescent="0.25">
      <c r="A401" s="66" t="s">
        <v>678</v>
      </c>
      <c r="B401" s="66" t="s">
        <v>679</v>
      </c>
      <c r="C401" s="135">
        <v>-28661972.16</v>
      </c>
      <c r="D401" s="135">
        <v>0</v>
      </c>
      <c r="E401" s="135">
        <v>1185601.27</v>
      </c>
      <c r="F401" s="80">
        <f t="shared" si="24"/>
        <v>-1185601.27</v>
      </c>
      <c r="G401" s="135">
        <v>-29847573.43</v>
      </c>
      <c r="H401" s="80">
        <f t="shared" si="25"/>
        <v>-29847573.43</v>
      </c>
      <c r="I401" s="137">
        <f t="shared" si="26"/>
        <v>0</v>
      </c>
      <c r="J401" s="69" t="str">
        <f t="shared" si="27"/>
        <v>1.2.6</v>
      </c>
    </row>
    <row r="402" spans="1:10" x14ac:dyDescent="0.25">
      <c r="A402" s="66" t="s">
        <v>680</v>
      </c>
      <c r="B402" s="66" t="s">
        <v>681</v>
      </c>
      <c r="C402" s="135">
        <v>-2080222.65</v>
      </c>
      <c r="D402" s="135">
        <v>0</v>
      </c>
      <c r="E402" s="135">
        <v>82230.78</v>
      </c>
      <c r="F402" s="80">
        <f t="shared" si="24"/>
        <v>-82230.78</v>
      </c>
      <c r="G402" s="135">
        <v>-2162453.4300000002</v>
      </c>
      <c r="H402" s="80">
        <f t="shared" si="25"/>
        <v>-2162453.4299999997</v>
      </c>
      <c r="I402" s="137">
        <f t="shared" si="26"/>
        <v>0</v>
      </c>
      <c r="J402" s="69" t="str">
        <f t="shared" si="27"/>
        <v>1.2.6</v>
      </c>
    </row>
    <row r="403" spans="1:10" x14ac:dyDescent="0.25">
      <c r="A403" s="66" t="s">
        <v>682</v>
      </c>
      <c r="B403" s="66" t="s">
        <v>683</v>
      </c>
      <c r="C403" s="135">
        <v>-11057791.529999999</v>
      </c>
      <c r="D403" s="135">
        <v>0</v>
      </c>
      <c r="E403" s="135">
        <v>457524.77</v>
      </c>
      <c r="F403" s="80">
        <f t="shared" si="24"/>
        <v>-457524.77</v>
      </c>
      <c r="G403" s="135">
        <v>-11515316.300000001</v>
      </c>
      <c r="H403" s="80">
        <f t="shared" si="25"/>
        <v>-11515316.299999999</v>
      </c>
      <c r="I403" s="137">
        <f t="shared" si="26"/>
        <v>0</v>
      </c>
      <c r="J403" s="69" t="str">
        <f t="shared" si="27"/>
        <v>1.2.6</v>
      </c>
    </row>
    <row r="404" spans="1:10" x14ac:dyDescent="0.25">
      <c r="A404" s="66" t="s">
        <v>684</v>
      </c>
      <c r="B404" s="66" t="s">
        <v>685</v>
      </c>
      <c r="C404" s="135">
        <v>-2661373.86</v>
      </c>
      <c r="D404" s="135">
        <v>0</v>
      </c>
      <c r="E404" s="135">
        <v>60159.19</v>
      </c>
      <c r="F404" s="80">
        <f t="shared" si="24"/>
        <v>-60159.19</v>
      </c>
      <c r="G404" s="135">
        <v>-2721533.05</v>
      </c>
      <c r="H404" s="80">
        <f t="shared" si="25"/>
        <v>-2721533.05</v>
      </c>
      <c r="I404" s="137">
        <f t="shared" si="26"/>
        <v>0</v>
      </c>
      <c r="J404" s="69" t="str">
        <f t="shared" si="27"/>
        <v>1.2.6</v>
      </c>
    </row>
    <row r="405" spans="1:10" x14ac:dyDescent="0.25">
      <c r="A405" s="66" t="s">
        <v>686</v>
      </c>
      <c r="B405" s="66" t="s">
        <v>687</v>
      </c>
      <c r="C405" s="135">
        <v>-629475.88</v>
      </c>
      <c r="D405" s="135">
        <v>0</v>
      </c>
      <c r="E405" s="135">
        <v>23231.05</v>
      </c>
      <c r="F405" s="80">
        <f t="shared" si="24"/>
        <v>-23231.05</v>
      </c>
      <c r="G405" s="135">
        <v>-652706.93000000005</v>
      </c>
      <c r="H405" s="80">
        <f t="shared" si="25"/>
        <v>-652706.93000000005</v>
      </c>
      <c r="I405" s="137">
        <f t="shared" si="26"/>
        <v>0</v>
      </c>
      <c r="J405" s="69" t="str">
        <f t="shared" si="27"/>
        <v>1.2.6</v>
      </c>
    </row>
    <row r="406" spans="1:10" x14ac:dyDescent="0.25">
      <c r="A406" s="66" t="s">
        <v>688</v>
      </c>
      <c r="B406" s="66" t="s">
        <v>689</v>
      </c>
      <c r="C406" s="135">
        <v>-8408149.3900000006</v>
      </c>
      <c r="D406" s="135">
        <v>0</v>
      </c>
      <c r="E406" s="135">
        <v>403728.52</v>
      </c>
      <c r="F406" s="80">
        <f t="shared" si="24"/>
        <v>-403728.52</v>
      </c>
      <c r="G406" s="135">
        <v>-8811877.9100000001</v>
      </c>
      <c r="H406" s="80">
        <f t="shared" si="25"/>
        <v>-8811877.9100000001</v>
      </c>
      <c r="I406" s="137">
        <f t="shared" si="26"/>
        <v>0</v>
      </c>
      <c r="J406" s="69" t="str">
        <f t="shared" si="27"/>
        <v>1.2.6</v>
      </c>
    </row>
    <row r="407" spans="1:10" x14ac:dyDescent="0.25">
      <c r="A407" s="66" t="s">
        <v>690</v>
      </c>
      <c r="B407" s="66" t="s">
        <v>691</v>
      </c>
      <c r="C407" s="135">
        <v>-775137.06</v>
      </c>
      <c r="D407" s="135">
        <v>0</v>
      </c>
      <c r="E407" s="135">
        <v>50915.59</v>
      </c>
      <c r="F407" s="80">
        <f t="shared" si="24"/>
        <v>-50915.59</v>
      </c>
      <c r="G407" s="135">
        <v>-826052.65</v>
      </c>
      <c r="H407" s="80">
        <f t="shared" si="25"/>
        <v>-826052.65</v>
      </c>
      <c r="I407" s="137">
        <f t="shared" si="26"/>
        <v>0</v>
      </c>
      <c r="J407" s="69" t="str">
        <f t="shared" si="27"/>
        <v>1.2.6</v>
      </c>
    </row>
    <row r="408" spans="1:10" x14ac:dyDescent="0.25">
      <c r="A408" s="66" t="s">
        <v>692</v>
      </c>
      <c r="B408" s="66" t="s">
        <v>693</v>
      </c>
      <c r="C408" s="135">
        <v>-1430039.11</v>
      </c>
      <c r="D408" s="135">
        <v>0</v>
      </c>
      <c r="E408" s="135">
        <v>43821.760000000002</v>
      </c>
      <c r="F408" s="80">
        <f t="shared" si="24"/>
        <v>-43821.760000000002</v>
      </c>
      <c r="G408" s="135">
        <v>-1473860.87</v>
      </c>
      <c r="H408" s="80">
        <f t="shared" si="25"/>
        <v>-1473860.87</v>
      </c>
      <c r="I408" s="137">
        <f t="shared" si="26"/>
        <v>0</v>
      </c>
      <c r="J408" s="69" t="str">
        <f t="shared" si="27"/>
        <v>1.2.6</v>
      </c>
    </row>
    <row r="409" spans="1:10" x14ac:dyDescent="0.25">
      <c r="A409" s="66" t="s">
        <v>694</v>
      </c>
      <c r="B409" s="66" t="s">
        <v>608</v>
      </c>
      <c r="C409" s="135">
        <v>-1619782.68</v>
      </c>
      <c r="D409" s="135">
        <v>0</v>
      </c>
      <c r="E409" s="135">
        <v>63989.61</v>
      </c>
      <c r="F409" s="80">
        <f t="shared" si="24"/>
        <v>-63989.61</v>
      </c>
      <c r="G409" s="135">
        <v>-1683772.29</v>
      </c>
      <c r="H409" s="80">
        <f t="shared" si="25"/>
        <v>-1683772.29</v>
      </c>
      <c r="I409" s="137">
        <f t="shared" si="26"/>
        <v>0</v>
      </c>
      <c r="J409" s="69" t="str">
        <f t="shared" si="27"/>
        <v>1.2.6</v>
      </c>
    </row>
    <row r="410" spans="1:10" x14ac:dyDescent="0.25">
      <c r="A410" s="163" t="s">
        <v>2231</v>
      </c>
      <c r="B410" s="163" t="s">
        <v>2232</v>
      </c>
      <c r="C410" s="160">
        <v>-19049.599999999999</v>
      </c>
      <c r="D410" s="160">
        <v>0</v>
      </c>
      <c r="E410" s="135">
        <v>9524.7999999999993</v>
      </c>
      <c r="F410" s="80">
        <f t="shared" si="24"/>
        <v>-9524.7999999999993</v>
      </c>
      <c r="G410" s="135">
        <v>-28574.400000000001</v>
      </c>
      <c r="H410" s="80">
        <f t="shared" si="25"/>
        <v>-28574.399999999998</v>
      </c>
      <c r="I410" s="137">
        <f t="shared" si="26"/>
        <v>0</v>
      </c>
      <c r="J410" s="69" t="str">
        <f t="shared" si="27"/>
        <v>1.2.6</v>
      </c>
    </row>
    <row r="411" spans="1:10" x14ac:dyDescent="0.25">
      <c r="A411" s="66" t="s">
        <v>2233</v>
      </c>
      <c r="B411" s="66" t="s">
        <v>2234</v>
      </c>
      <c r="C411" s="135">
        <v>-19049.599999999999</v>
      </c>
      <c r="D411" s="135">
        <v>0</v>
      </c>
      <c r="E411" s="135">
        <v>9524.7999999999993</v>
      </c>
      <c r="F411" s="80">
        <f t="shared" si="24"/>
        <v>-9524.7999999999993</v>
      </c>
      <c r="G411" s="135">
        <v>-28574.400000000001</v>
      </c>
      <c r="H411" s="80">
        <f t="shared" si="25"/>
        <v>-28574.399999999998</v>
      </c>
      <c r="I411" s="137">
        <f t="shared" si="26"/>
        <v>0</v>
      </c>
      <c r="J411" s="69" t="str">
        <f t="shared" si="27"/>
        <v>1.2.6</v>
      </c>
    </row>
    <row r="412" spans="1:10" x14ac:dyDescent="0.25">
      <c r="A412" s="163" t="s">
        <v>695</v>
      </c>
      <c r="B412" s="163" t="s">
        <v>696</v>
      </c>
      <c r="C412" s="160">
        <v>-14685637.09</v>
      </c>
      <c r="D412" s="160">
        <v>0</v>
      </c>
      <c r="E412" s="135">
        <v>820456.36</v>
      </c>
      <c r="F412" s="80">
        <f t="shared" si="24"/>
        <v>-820456.36</v>
      </c>
      <c r="G412" s="135">
        <v>-15506093.449999999</v>
      </c>
      <c r="H412" s="80">
        <f t="shared" si="25"/>
        <v>-15506093.449999999</v>
      </c>
      <c r="I412" s="137">
        <f t="shared" si="26"/>
        <v>0</v>
      </c>
      <c r="J412" s="69" t="str">
        <f t="shared" si="27"/>
        <v>1.2.6</v>
      </c>
    </row>
    <row r="413" spans="1:10" x14ac:dyDescent="0.25">
      <c r="A413" s="66" t="s">
        <v>697</v>
      </c>
      <c r="B413" s="66" t="s">
        <v>698</v>
      </c>
      <c r="C413" s="135">
        <v>-6492531.3700000001</v>
      </c>
      <c r="D413" s="135">
        <v>0</v>
      </c>
      <c r="E413" s="135">
        <v>495233.92</v>
      </c>
      <c r="F413" s="80">
        <f t="shared" si="24"/>
        <v>-495233.92</v>
      </c>
      <c r="G413" s="135">
        <v>-6987765.29</v>
      </c>
      <c r="H413" s="80">
        <f t="shared" si="25"/>
        <v>-6987765.29</v>
      </c>
      <c r="I413" s="137">
        <f t="shared" si="26"/>
        <v>0</v>
      </c>
      <c r="J413" s="69" t="str">
        <f t="shared" si="27"/>
        <v>1.2.6</v>
      </c>
    </row>
    <row r="414" spans="1:10" x14ac:dyDescent="0.25">
      <c r="A414" s="66" t="s">
        <v>699</v>
      </c>
      <c r="B414" s="66" t="s">
        <v>700</v>
      </c>
      <c r="C414" s="135">
        <v>-6492531.3700000001</v>
      </c>
      <c r="D414" s="135">
        <v>0</v>
      </c>
      <c r="E414" s="135">
        <v>495233.92</v>
      </c>
      <c r="F414" s="80">
        <f t="shared" si="24"/>
        <v>-495233.92</v>
      </c>
      <c r="G414" s="135">
        <v>-6987765.29</v>
      </c>
      <c r="H414" s="80">
        <f t="shared" si="25"/>
        <v>-6987765.29</v>
      </c>
      <c r="I414" s="137">
        <f t="shared" si="26"/>
        <v>0</v>
      </c>
      <c r="J414" s="69" t="str">
        <f t="shared" si="27"/>
        <v>1.2.6</v>
      </c>
    </row>
    <row r="415" spans="1:10" x14ac:dyDescent="0.25">
      <c r="A415" s="66" t="s">
        <v>701</v>
      </c>
      <c r="B415" s="66" t="s">
        <v>702</v>
      </c>
      <c r="C415" s="135">
        <v>-8193105.7199999997</v>
      </c>
      <c r="D415" s="135">
        <v>0</v>
      </c>
      <c r="E415" s="135">
        <v>325222.44</v>
      </c>
      <c r="F415" s="80">
        <f t="shared" si="24"/>
        <v>-325222.44</v>
      </c>
      <c r="G415" s="135">
        <v>-8518328.1600000001</v>
      </c>
      <c r="H415" s="80">
        <f t="shared" si="25"/>
        <v>-8518328.1600000001</v>
      </c>
      <c r="I415" s="137">
        <f t="shared" si="26"/>
        <v>0</v>
      </c>
      <c r="J415" s="69" t="str">
        <f t="shared" si="27"/>
        <v>1.2.6</v>
      </c>
    </row>
    <row r="416" spans="1:10" x14ac:dyDescent="0.25">
      <c r="A416" s="66" t="s">
        <v>703</v>
      </c>
      <c r="B416" s="66" t="s">
        <v>704</v>
      </c>
      <c r="C416" s="135">
        <v>-8193105.7199999997</v>
      </c>
      <c r="D416" s="135">
        <v>0</v>
      </c>
      <c r="E416" s="135">
        <v>325222.44</v>
      </c>
      <c r="F416" s="80">
        <f t="shared" si="24"/>
        <v>-325222.44</v>
      </c>
      <c r="G416" s="135">
        <v>-8518328.1600000001</v>
      </c>
      <c r="H416" s="80">
        <f t="shared" si="25"/>
        <v>-8518328.1600000001</v>
      </c>
      <c r="I416" s="137">
        <f t="shared" si="26"/>
        <v>0</v>
      </c>
      <c r="J416" s="69" t="str">
        <f t="shared" si="27"/>
        <v>1.2.6</v>
      </c>
    </row>
    <row r="417" spans="1:10" x14ac:dyDescent="0.25">
      <c r="A417" s="66" t="s">
        <v>2235</v>
      </c>
      <c r="B417" s="66" t="s">
        <v>2236</v>
      </c>
      <c r="C417" s="135">
        <v>3332302.91</v>
      </c>
      <c r="D417" s="135">
        <v>0</v>
      </c>
      <c r="E417" s="135">
        <v>0</v>
      </c>
      <c r="F417" s="80">
        <f t="shared" si="24"/>
        <v>0</v>
      </c>
      <c r="G417" s="135">
        <v>3332302.91</v>
      </c>
      <c r="H417" s="80">
        <f t="shared" si="25"/>
        <v>3332302.91</v>
      </c>
      <c r="I417" s="137">
        <f t="shared" si="26"/>
        <v>0</v>
      </c>
      <c r="J417" s="69" t="str">
        <f t="shared" si="27"/>
        <v>1.2.7</v>
      </c>
    </row>
    <row r="418" spans="1:10" x14ac:dyDescent="0.25">
      <c r="A418" s="66" t="s">
        <v>2237</v>
      </c>
      <c r="B418" s="66" t="s">
        <v>2238</v>
      </c>
      <c r="C418" s="135">
        <v>3332302.91</v>
      </c>
      <c r="D418" s="135">
        <v>0</v>
      </c>
      <c r="E418" s="135">
        <v>0</v>
      </c>
      <c r="F418" s="80">
        <f t="shared" si="24"/>
        <v>0</v>
      </c>
      <c r="G418" s="135">
        <v>3332302.91</v>
      </c>
      <c r="H418" s="80">
        <f t="shared" si="25"/>
        <v>3332302.91</v>
      </c>
      <c r="I418" s="137">
        <f t="shared" si="26"/>
        <v>0</v>
      </c>
      <c r="J418" s="69" t="str">
        <f t="shared" si="27"/>
        <v>1.2.7</v>
      </c>
    </row>
    <row r="419" spans="1:10" x14ac:dyDescent="0.25">
      <c r="A419" s="66" t="s">
        <v>2239</v>
      </c>
      <c r="B419" s="66" t="s">
        <v>2240</v>
      </c>
      <c r="C419" s="135">
        <v>3332302.91</v>
      </c>
      <c r="D419" s="135">
        <v>0</v>
      </c>
      <c r="E419" s="135">
        <v>0</v>
      </c>
      <c r="F419" s="80">
        <f t="shared" si="24"/>
        <v>0</v>
      </c>
      <c r="G419" s="135">
        <v>3332302.91</v>
      </c>
      <c r="H419" s="80">
        <f t="shared" si="25"/>
        <v>3332302.91</v>
      </c>
      <c r="I419" s="137">
        <f t="shared" si="26"/>
        <v>0</v>
      </c>
      <c r="J419" s="69" t="str">
        <f t="shared" si="27"/>
        <v>1.2.7</v>
      </c>
    </row>
    <row r="420" spans="1:10" x14ac:dyDescent="0.25">
      <c r="A420" s="66" t="s">
        <v>86</v>
      </c>
      <c r="B420" s="66" t="s">
        <v>87</v>
      </c>
      <c r="C420" s="135">
        <v>100920</v>
      </c>
      <c r="D420" s="135">
        <v>0</v>
      </c>
      <c r="E420" s="135">
        <v>0</v>
      </c>
      <c r="F420" s="80">
        <f t="shared" si="24"/>
        <v>0</v>
      </c>
      <c r="G420" s="135">
        <v>100920</v>
      </c>
      <c r="H420" s="80">
        <f t="shared" si="25"/>
        <v>100920</v>
      </c>
      <c r="I420" s="137">
        <f t="shared" si="26"/>
        <v>0</v>
      </c>
      <c r="J420" s="69" t="str">
        <f t="shared" si="27"/>
        <v>1.2.9</v>
      </c>
    </row>
    <row r="421" spans="1:10" x14ac:dyDescent="0.25">
      <c r="A421" s="66" t="s">
        <v>1738</v>
      </c>
      <c r="B421" s="66" t="s">
        <v>1739</v>
      </c>
      <c r="C421" s="135">
        <v>100920</v>
      </c>
      <c r="D421" s="135">
        <v>0</v>
      </c>
      <c r="E421" s="135">
        <v>0</v>
      </c>
      <c r="F421" s="80">
        <f t="shared" si="24"/>
        <v>0</v>
      </c>
      <c r="G421" s="135">
        <v>100920</v>
      </c>
      <c r="H421" s="80">
        <f t="shared" si="25"/>
        <v>100920</v>
      </c>
      <c r="I421" s="137">
        <f t="shared" si="26"/>
        <v>0</v>
      </c>
      <c r="J421" s="69" t="str">
        <f t="shared" si="27"/>
        <v>1.2.9</v>
      </c>
    </row>
    <row r="422" spans="1:10" x14ac:dyDescent="0.25">
      <c r="A422" s="66" t="s">
        <v>1740</v>
      </c>
      <c r="B422" s="66" t="s">
        <v>1741</v>
      </c>
      <c r="C422" s="135">
        <v>100920</v>
      </c>
      <c r="D422" s="135">
        <v>0</v>
      </c>
      <c r="E422" s="135">
        <v>0</v>
      </c>
      <c r="F422" s="80">
        <f t="shared" si="24"/>
        <v>0</v>
      </c>
      <c r="G422" s="135">
        <v>100920</v>
      </c>
      <c r="H422" s="80">
        <f t="shared" si="25"/>
        <v>100920</v>
      </c>
      <c r="I422" s="137">
        <f t="shared" si="26"/>
        <v>0</v>
      </c>
      <c r="J422" s="69" t="str">
        <f t="shared" si="27"/>
        <v>1.2.9</v>
      </c>
    </row>
    <row r="423" spans="1:10" x14ac:dyDescent="0.25">
      <c r="A423" s="163" t="s">
        <v>1742</v>
      </c>
      <c r="B423" s="163" t="s">
        <v>1376</v>
      </c>
      <c r="C423" s="160">
        <v>100920</v>
      </c>
      <c r="D423" s="160">
        <v>0</v>
      </c>
      <c r="E423" s="135">
        <v>0</v>
      </c>
      <c r="F423" s="80">
        <f t="shared" si="24"/>
        <v>0</v>
      </c>
      <c r="G423" s="135">
        <v>100920</v>
      </c>
      <c r="H423" s="80">
        <f t="shared" si="25"/>
        <v>100920</v>
      </c>
      <c r="I423" s="137">
        <f t="shared" si="26"/>
        <v>0</v>
      </c>
      <c r="J423" s="69" t="str">
        <f t="shared" si="27"/>
        <v>1.2.9</v>
      </c>
    </row>
    <row r="424" spans="1:10" x14ac:dyDescent="0.25">
      <c r="A424" s="66" t="s">
        <v>108</v>
      </c>
      <c r="B424" s="66" t="s">
        <v>109</v>
      </c>
      <c r="C424" s="135">
        <v>264337220.24000001</v>
      </c>
      <c r="D424" s="135">
        <v>843024917.25999999</v>
      </c>
      <c r="E424" s="135">
        <v>887302748.24000001</v>
      </c>
      <c r="F424" s="80">
        <f>-D424+E424</f>
        <v>44277830.980000019</v>
      </c>
      <c r="G424" s="135">
        <v>308615051.22000003</v>
      </c>
      <c r="H424" s="80">
        <f t="shared" si="25"/>
        <v>308615051.22000003</v>
      </c>
      <c r="I424" s="137">
        <f t="shared" si="26"/>
        <v>0</v>
      </c>
      <c r="J424" s="69" t="str">
        <f t="shared" si="27"/>
        <v>2.0.0</v>
      </c>
    </row>
    <row r="425" spans="1:10" x14ac:dyDescent="0.25">
      <c r="A425" s="163" t="s">
        <v>705</v>
      </c>
      <c r="B425" s="163" t="s">
        <v>706</v>
      </c>
      <c r="C425" s="160">
        <v>264337220.24000001</v>
      </c>
      <c r="D425" s="160">
        <v>843024917.25999999</v>
      </c>
      <c r="E425" s="135">
        <v>887302748.24000001</v>
      </c>
      <c r="F425" s="80">
        <f t="shared" ref="F425:F488" si="28">-D425+E425</f>
        <v>44277830.980000019</v>
      </c>
      <c r="G425" s="135">
        <v>308615051.22000003</v>
      </c>
      <c r="H425" s="80">
        <f t="shared" si="25"/>
        <v>308615051.22000003</v>
      </c>
      <c r="I425" s="137">
        <f t="shared" si="26"/>
        <v>0</v>
      </c>
      <c r="J425" s="69" t="str">
        <f t="shared" si="27"/>
        <v>2.1.0</v>
      </c>
    </row>
    <row r="426" spans="1:10" x14ac:dyDescent="0.25">
      <c r="A426" s="66" t="s">
        <v>707</v>
      </c>
      <c r="B426" s="66" t="s">
        <v>708</v>
      </c>
      <c r="C426" s="135">
        <v>157551723</v>
      </c>
      <c r="D426" s="135">
        <v>643269812.33000004</v>
      </c>
      <c r="E426" s="135">
        <v>663008295.23000002</v>
      </c>
      <c r="F426" s="80">
        <f t="shared" si="28"/>
        <v>19738482.899999976</v>
      </c>
      <c r="G426" s="135">
        <v>177290205.90000001</v>
      </c>
      <c r="H426" s="80">
        <f t="shared" si="25"/>
        <v>177290205.89999998</v>
      </c>
      <c r="I426" s="137">
        <f t="shared" si="26"/>
        <v>0</v>
      </c>
      <c r="J426" s="69" t="str">
        <f t="shared" si="27"/>
        <v>2.1.1</v>
      </c>
    </row>
    <row r="427" spans="1:10" x14ac:dyDescent="0.25">
      <c r="A427" s="66" t="s">
        <v>709</v>
      </c>
      <c r="B427" s="66" t="s">
        <v>710</v>
      </c>
      <c r="C427" s="135">
        <v>108066608.95999999</v>
      </c>
      <c r="D427" s="135">
        <v>169228839.09999999</v>
      </c>
      <c r="E427" s="135">
        <v>143476412.43000001</v>
      </c>
      <c r="F427" s="80">
        <f t="shared" si="28"/>
        <v>-25752426.669999987</v>
      </c>
      <c r="G427" s="135">
        <v>82314182.290000007</v>
      </c>
      <c r="H427" s="80">
        <f t="shared" si="25"/>
        <v>82314182.290000007</v>
      </c>
      <c r="I427" s="137">
        <f t="shared" si="26"/>
        <v>0</v>
      </c>
      <c r="J427" s="69" t="str">
        <f t="shared" si="27"/>
        <v>2.1.1</v>
      </c>
    </row>
    <row r="428" spans="1:10" x14ac:dyDescent="0.25">
      <c r="A428" s="66" t="s">
        <v>711</v>
      </c>
      <c r="B428" s="66" t="s">
        <v>712</v>
      </c>
      <c r="C428" s="135">
        <v>81744614.599999994</v>
      </c>
      <c r="D428" s="135">
        <v>124106384.62</v>
      </c>
      <c r="E428" s="135">
        <v>77629971.879999995</v>
      </c>
      <c r="F428" s="80">
        <f t="shared" si="28"/>
        <v>-46476412.74000001</v>
      </c>
      <c r="G428" s="135">
        <v>35268201.859999999</v>
      </c>
      <c r="H428" s="80">
        <f t="shared" si="25"/>
        <v>35268201.859999985</v>
      </c>
      <c r="I428" s="137">
        <f t="shared" si="26"/>
        <v>0</v>
      </c>
      <c r="J428" s="69" t="str">
        <f t="shared" si="27"/>
        <v>2.1.1</v>
      </c>
    </row>
    <row r="429" spans="1:10" x14ac:dyDescent="0.25">
      <c r="A429" s="66" t="s">
        <v>713</v>
      </c>
      <c r="B429" s="66" t="s">
        <v>714</v>
      </c>
      <c r="C429" s="135">
        <v>26321994.359999999</v>
      </c>
      <c r="D429" s="135">
        <v>45122454.479999997</v>
      </c>
      <c r="E429" s="135">
        <v>65846440.549999997</v>
      </c>
      <c r="F429" s="80">
        <f t="shared" si="28"/>
        <v>20723986.07</v>
      </c>
      <c r="G429" s="135">
        <v>47045980.43</v>
      </c>
      <c r="H429" s="80">
        <f t="shared" si="25"/>
        <v>47045980.43</v>
      </c>
      <c r="I429" s="137">
        <f t="shared" si="26"/>
        <v>0</v>
      </c>
      <c r="J429" s="69" t="str">
        <f t="shared" si="27"/>
        <v>2.1.1</v>
      </c>
    </row>
    <row r="430" spans="1:10" x14ac:dyDescent="0.25">
      <c r="A430" s="66" t="s">
        <v>715</v>
      </c>
      <c r="B430" s="66" t="s">
        <v>716</v>
      </c>
      <c r="C430" s="135">
        <v>948208.22</v>
      </c>
      <c r="D430" s="135">
        <v>212737493.40000001</v>
      </c>
      <c r="E430" s="135">
        <v>262858288.00999999</v>
      </c>
      <c r="F430" s="80">
        <f t="shared" si="28"/>
        <v>50120794.609999985</v>
      </c>
      <c r="G430" s="135">
        <v>51069002.829999998</v>
      </c>
      <c r="H430" s="80">
        <f t="shared" si="25"/>
        <v>51069002.829999983</v>
      </c>
      <c r="I430" s="137">
        <f t="shared" si="26"/>
        <v>0</v>
      </c>
      <c r="J430" s="69" t="str">
        <f t="shared" si="27"/>
        <v>2.1.1</v>
      </c>
    </row>
    <row r="431" spans="1:10" x14ac:dyDescent="0.25">
      <c r="A431" s="66" t="s">
        <v>717</v>
      </c>
      <c r="B431" s="66" t="s">
        <v>718</v>
      </c>
      <c r="C431" s="135">
        <v>761062.29</v>
      </c>
      <c r="D431" s="135">
        <v>119552004.77</v>
      </c>
      <c r="E431" s="135">
        <v>155233319.93000001</v>
      </c>
      <c r="F431" s="80">
        <f t="shared" si="28"/>
        <v>35681315.160000011</v>
      </c>
      <c r="G431" s="135">
        <v>36442377.450000003</v>
      </c>
      <c r="H431" s="80">
        <f t="shared" si="25"/>
        <v>36442377.45000001</v>
      </c>
      <c r="I431" s="137">
        <f t="shared" si="26"/>
        <v>0</v>
      </c>
      <c r="J431" s="69" t="str">
        <f t="shared" si="27"/>
        <v>2.1.1</v>
      </c>
    </row>
    <row r="432" spans="1:10" x14ac:dyDescent="0.25">
      <c r="A432" s="66" t="s">
        <v>2340</v>
      </c>
      <c r="B432" s="66" t="s">
        <v>2341</v>
      </c>
      <c r="C432" s="135">
        <v>0</v>
      </c>
      <c r="D432" s="135">
        <v>92177774.359999999</v>
      </c>
      <c r="E432" s="135">
        <v>106393182.36</v>
      </c>
      <c r="F432" s="80">
        <f t="shared" si="28"/>
        <v>14215408</v>
      </c>
      <c r="G432" s="135">
        <v>14215408</v>
      </c>
      <c r="H432" s="80">
        <f t="shared" si="25"/>
        <v>14215408</v>
      </c>
      <c r="I432" s="137">
        <f t="shared" si="26"/>
        <v>0</v>
      </c>
      <c r="J432" s="69" t="str">
        <f t="shared" si="27"/>
        <v>2.1.1</v>
      </c>
    </row>
    <row r="433" spans="1:10" x14ac:dyDescent="0.25">
      <c r="A433" s="66" t="s">
        <v>2042</v>
      </c>
      <c r="B433" s="66" t="s">
        <v>2043</v>
      </c>
      <c r="C433" s="135">
        <v>187145.93</v>
      </c>
      <c r="D433" s="135">
        <v>1007714.27</v>
      </c>
      <c r="E433" s="135">
        <v>1231785.72</v>
      </c>
      <c r="F433" s="80">
        <f t="shared" si="28"/>
        <v>224071.44999999995</v>
      </c>
      <c r="G433" s="135">
        <v>411217.38</v>
      </c>
      <c r="H433" s="80">
        <f t="shared" si="25"/>
        <v>411217.37999999995</v>
      </c>
      <c r="I433" s="137">
        <f t="shared" si="26"/>
        <v>0</v>
      </c>
      <c r="J433" s="69" t="str">
        <f t="shared" si="27"/>
        <v>2.1.1</v>
      </c>
    </row>
    <row r="434" spans="1:10" x14ac:dyDescent="0.25">
      <c r="A434" s="66" t="s">
        <v>1477</v>
      </c>
      <c r="B434" s="66" t="s">
        <v>1478</v>
      </c>
      <c r="C434" s="135">
        <v>1044000</v>
      </c>
      <c r="D434" s="135">
        <v>6339731</v>
      </c>
      <c r="E434" s="135">
        <v>6052504</v>
      </c>
      <c r="F434" s="80">
        <f t="shared" si="28"/>
        <v>-287227</v>
      </c>
      <c r="G434" s="135">
        <v>756773</v>
      </c>
      <c r="H434" s="80">
        <f t="shared" si="25"/>
        <v>756773</v>
      </c>
      <c r="I434" s="137">
        <f t="shared" si="26"/>
        <v>0</v>
      </c>
      <c r="J434" s="69" t="str">
        <f t="shared" si="27"/>
        <v>2.1.1</v>
      </c>
    </row>
    <row r="435" spans="1:10" x14ac:dyDescent="0.25">
      <c r="A435" s="66" t="s">
        <v>2342</v>
      </c>
      <c r="B435" s="66" t="s">
        <v>2343</v>
      </c>
      <c r="C435" s="135">
        <v>0</v>
      </c>
      <c r="D435" s="135">
        <v>2088000</v>
      </c>
      <c r="E435" s="135">
        <v>2088000</v>
      </c>
      <c r="F435" s="80">
        <f t="shared" si="28"/>
        <v>0</v>
      </c>
      <c r="G435" s="135">
        <v>0</v>
      </c>
      <c r="H435" s="80">
        <f t="shared" si="25"/>
        <v>0</v>
      </c>
      <c r="I435" s="137">
        <f t="shared" si="26"/>
        <v>0</v>
      </c>
      <c r="J435" s="69" t="str">
        <f t="shared" si="27"/>
        <v>2.1.1</v>
      </c>
    </row>
    <row r="436" spans="1:10" x14ac:dyDescent="0.25">
      <c r="A436" s="66" t="s">
        <v>1479</v>
      </c>
      <c r="B436" s="66" t="s">
        <v>1480</v>
      </c>
      <c r="C436" s="135">
        <v>44000</v>
      </c>
      <c r="D436" s="135">
        <v>2300140</v>
      </c>
      <c r="E436" s="135">
        <v>3012913</v>
      </c>
      <c r="F436" s="80">
        <f t="shared" si="28"/>
        <v>712773</v>
      </c>
      <c r="G436" s="135">
        <v>756773</v>
      </c>
      <c r="H436" s="80">
        <f t="shared" si="25"/>
        <v>756773</v>
      </c>
      <c r="I436" s="137">
        <f>+G436-H436</f>
        <v>0</v>
      </c>
      <c r="J436" s="69" t="str">
        <f t="shared" si="27"/>
        <v>2.1.1</v>
      </c>
    </row>
    <row r="437" spans="1:10" x14ac:dyDescent="0.25">
      <c r="A437" s="66" t="s">
        <v>2140</v>
      </c>
      <c r="B437" s="66" t="s">
        <v>2141</v>
      </c>
      <c r="C437" s="135">
        <v>1000000</v>
      </c>
      <c r="D437" s="135">
        <v>1951591</v>
      </c>
      <c r="E437" s="135">
        <v>951591</v>
      </c>
      <c r="F437" s="80">
        <f t="shared" si="28"/>
        <v>-1000000</v>
      </c>
      <c r="G437" s="135">
        <v>0</v>
      </c>
      <c r="H437" s="80">
        <f t="shared" si="25"/>
        <v>0</v>
      </c>
      <c r="I437" s="137">
        <f>+G437-H437</f>
        <v>0</v>
      </c>
      <c r="J437" s="69" t="str">
        <f t="shared" si="27"/>
        <v>2.1.1</v>
      </c>
    </row>
    <row r="438" spans="1:10" x14ac:dyDescent="0.25">
      <c r="A438" s="66" t="s">
        <v>719</v>
      </c>
      <c r="B438" s="66" t="s">
        <v>720</v>
      </c>
      <c r="C438" s="135">
        <v>18298819.640000001</v>
      </c>
      <c r="D438" s="135">
        <v>37810777.210000001</v>
      </c>
      <c r="E438" s="135">
        <v>38572963.219999999</v>
      </c>
      <c r="F438" s="80">
        <f t="shared" si="28"/>
        <v>762186.00999999791</v>
      </c>
      <c r="G438" s="135">
        <v>19061005.649999999</v>
      </c>
      <c r="H438" s="80">
        <f t="shared" si="25"/>
        <v>19061005.649999999</v>
      </c>
      <c r="I438" s="137">
        <f t="shared" ref="I438:I501" si="29">+G438-H438</f>
        <v>0</v>
      </c>
      <c r="J438" s="69" t="str">
        <f t="shared" si="27"/>
        <v>2.1.1</v>
      </c>
    </row>
    <row r="439" spans="1:10" x14ac:dyDescent="0.25">
      <c r="A439" s="66" t="s">
        <v>721</v>
      </c>
      <c r="B439" s="66" t="s">
        <v>722</v>
      </c>
      <c r="C439" s="135">
        <v>16297326.51</v>
      </c>
      <c r="D439" s="135">
        <v>34917026.5</v>
      </c>
      <c r="E439" s="135">
        <v>36082059.869999997</v>
      </c>
      <c r="F439" s="80">
        <f t="shared" si="28"/>
        <v>1165033.3699999973</v>
      </c>
      <c r="G439" s="135">
        <v>17462359.879999999</v>
      </c>
      <c r="H439" s="80">
        <f t="shared" si="25"/>
        <v>17462359.879999995</v>
      </c>
      <c r="I439" s="137">
        <f t="shared" si="29"/>
        <v>0</v>
      </c>
      <c r="J439" s="69" t="str">
        <f t="shared" si="27"/>
        <v>2.1.1</v>
      </c>
    </row>
    <row r="440" spans="1:10" x14ac:dyDescent="0.25">
      <c r="A440" s="163" t="s">
        <v>723</v>
      </c>
      <c r="B440" s="163" t="s">
        <v>724</v>
      </c>
      <c r="C440" s="160">
        <v>15698143.1</v>
      </c>
      <c r="D440" s="160">
        <v>34554229.460000001</v>
      </c>
      <c r="E440" s="135">
        <v>31087619.109999999</v>
      </c>
      <c r="F440" s="80">
        <f t="shared" si="28"/>
        <v>-3466610.3500000015</v>
      </c>
      <c r="G440" s="135">
        <v>12231532.75</v>
      </c>
      <c r="H440" s="80">
        <f t="shared" si="25"/>
        <v>12231532.749999998</v>
      </c>
      <c r="I440" s="137">
        <f t="shared" si="29"/>
        <v>0</v>
      </c>
      <c r="J440" s="69" t="str">
        <f t="shared" si="27"/>
        <v>2.1.1</v>
      </c>
    </row>
    <row r="441" spans="1:10" x14ac:dyDescent="0.25">
      <c r="A441" s="66" t="s">
        <v>1671</v>
      </c>
      <c r="B441" s="66" t="s">
        <v>1672</v>
      </c>
      <c r="C441" s="135">
        <v>0.18</v>
      </c>
      <c r="D441" s="135">
        <v>138379.91</v>
      </c>
      <c r="E441" s="135">
        <v>3478956.19</v>
      </c>
      <c r="F441" s="80">
        <f t="shared" si="28"/>
        <v>3340576.28</v>
      </c>
      <c r="G441" s="135">
        <v>3340576.46</v>
      </c>
      <c r="H441" s="80">
        <f t="shared" si="25"/>
        <v>3340576.46</v>
      </c>
      <c r="I441" s="137">
        <f t="shared" si="29"/>
        <v>0</v>
      </c>
      <c r="J441" s="69" t="str">
        <f t="shared" si="27"/>
        <v>2.1.1</v>
      </c>
    </row>
    <row r="442" spans="1:10" x14ac:dyDescent="0.25">
      <c r="A442" s="66" t="s">
        <v>725</v>
      </c>
      <c r="B442" s="66" t="s">
        <v>726</v>
      </c>
      <c r="C442" s="135">
        <v>45179.76</v>
      </c>
      <c r="D442" s="135">
        <v>11088.94</v>
      </c>
      <c r="E442" s="135">
        <v>20205.28</v>
      </c>
      <c r="F442" s="80">
        <f t="shared" si="28"/>
        <v>9116.3399999999983</v>
      </c>
      <c r="G442" s="135">
        <v>54296.1</v>
      </c>
      <c r="H442" s="80">
        <f t="shared" si="25"/>
        <v>54296.1</v>
      </c>
      <c r="I442" s="137">
        <f t="shared" si="29"/>
        <v>0</v>
      </c>
      <c r="J442" s="69" t="str">
        <f t="shared" si="27"/>
        <v>2.1.1</v>
      </c>
    </row>
    <row r="443" spans="1:10" x14ac:dyDescent="0.25">
      <c r="A443" s="66" t="s">
        <v>727</v>
      </c>
      <c r="B443" s="66" t="s">
        <v>728</v>
      </c>
      <c r="C443" s="135">
        <v>0</v>
      </c>
      <c r="D443" s="135">
        <v>0</v>
      </c>
      <c r="E443" s="135">
        <v>30973.439999999999</v>
      </c>
      <c r="F443" s="80">
        <f t="shared" si="28"/>
        <v>30973.439999999999</v>
      </c>
      <c r="G443" s="135">
        <v>30973.439999999999</v>
      </c>
      <c r="H443" s="80">
        <f t="shared" si="25"/>
        <v>30973.439999999999</v>
      </c>
      <c r="I443" s="137">
        <f t="shared" si="29"/>
        <v>0</v>
      </c>
      <c r="J443" s="69" t="str">
        <f t="shared" si="27"/>
        <v>2.1.1</v>
      </c>
    </row>
    <row r="444" spans="1:10" x14ac:dyDescent="0.25">
      <c r="A444" s="66" t="s">
        <v>729</v>
      </c>
      <c r="B444" s="66" t="s">
        <v>730</v>
      </c>
      <c r="C444" s="135">
        <v>93600.74</v>
      </c>
      <c r="D444" s="135">
        <v>169575.64</v>
      </c>
      <c r="E444" s="135">
        <v>1447143.8</v>
      </c>
      <c r="F444" s="80">
        <f t="shared" si="28"/>
        <v>1277568.1600000001</v>
      </c>
      <c r="G444" s="135">
        <v>1371168.9</v>
      </c>
      <c r="H444" s="80">
        <f t="shared" si="25"/>
        <v>1371168.9000000001</v>
      </c>
      <c r="I444" s="137">
        <f t="shared" si="29"/>
        <v>0</v>
      </c>
      <c r="J444" s="69" t="str">
        <f t="shared" si="27"/>
        <v>2.1.1</v>
      </c>
    </row>
    <row r="445" spans="1:10" x14ac:dyDescent="0.25">
      <c r="A445" s="66" t="s">
        <v>2165</v>
      </c>
      <c r="B445" s="66" t="s">
        <v>2166</v>
      </c>
      <c r="C445" s="135">
        <v>28523.91</v>
      </c>
      <c r="D445" s="135">
        <v>43752.55</v>
      </c>
      <c r="E445" s="135">
        <v>17162.05</v>
      </c>
      <c r="F445" s="80">
        <f t="shared" si="28"/>
        <v>-26590.500000000004</v>
      </c>
      <c r="G445" s="135">
        <v>1933.41</v>
      </c>
      <c r="H445" s="80">
        <f t="shared" si="25"/>
        <v>1933.4099999999962</v>
      </c>
      <c r="I445" s="137">
        <f t="shared" si="29"/>
        <v>3.865352482534945E-12</v>
      </c>
      <c r="J445" s="69" t="str">
        <f t="shared" si="27"/>
        <v>2.1.1</v>
      </c>
    </row>
    <row r="446" spans="1:10" x14ac:dyDescent="0.25">
      <c r="A446" s="66" t="s">
        <v>2241</v>
      </c>
      <c r="B446" s="66" t="s">
        <v>2242</v>
      </c>
      <c r="C446" s="135">
        <v>427508.9</v>
      </c>
      <c r="D446" s="135">
        <v>0</v>
      </c>
      <c r="E446" s="135">
        <v>0</v>
      </c>
      <c r="F446" s="80">
        <f t="shared" si="28"/>
        <v>0</v>
      </c>
      <c r="G446" s="135">
        <v>427508.9</v>
      </c>
      <c r="H446" s="80">
        <f t="shared" si="25"/>
        <v>427508.9</v>
      </c>
      <c r="I446" s="137">
        <f t="shared" si="29"/>
        <v>0</v>
      </c>
      <c r="J446" s="69" t="str">
        <f t="shared" si="27"/>
        <v>2.1.1</v>
      </c>
    </row>
    <row r="447" spans="1:10" x14ac:dyDescent="0.25">
      <c r="A447" s="66" t="s">
        <v>2243</v>
      </c>
      <c r="B447" s="66" t="s">
        <v>2244</v>
      </c>
      <c r="C447" s="135">
        <v>4369.92</v>
      </c>
      <c r="D447" s="135">
        <v>0</v>
      </c>
      <c r="E447" s="135">
        <v>0</v>
      </c>
      <c r="F447" s="80">
        <f t="shared" si="28"/>
        <v>0</v>
      </c>
      <c r="G447" s="135">
        <v>4369.92</v>
      </c>
      <c r="H447" s="80">
        <f t="shared" si="25"/>
        <v>4369.92</v>
      </c>
      <c r="I447" s="137">
        <f t="shared" si="29"/>
        <v>0</v>
      </c>
      <c r="J447" s="69" t="str">
        <f t="shared" si="27"/>
        <v>2.1.1</v>
      </c>
    </row>
    <row r="448" spans="1:10" x14ac:dyDescent="0.25">
      <c r="A448" s="66" t="s">
        <v>1368</v>
      </c>
      <c r="B448" s="66" t="s">
        <v>1369</v>
      </c>
      <c r="C448" s="135">
        <v>0</v>
      </c>
      <c r="D448" s="135">
        <v>9361.35</v>
      </c>
      <c r="E448" s="135">
        <v>9361.35</v>
      </c>
      <c r="F448" s="80">
        <f t="shared" si="28"/>
        <v>0</v>
      </c>
      <c r="G448" s="135">
        <v>0</v>
      </c>
      <c r="H448" s="80">
        <f t="shared" si="25"/>
        <v>0</v>
      </c>
      <c r="I448" s="137">
        <f t="shared" si="29"/>
        <v>0</v>
      </c>
      <c r="J448" s="69" t="str">
        <f t="shared" si="27"/>
        <v>2.1.1</v>
      </c>
    </row>
    <row r="449" spans="1:10" x14ac:dyDescent="0.25">
      <c r="A449" s="66" t="s">
        <v>1409</v>
      </c>
      <c r="B449" s="66" t="s">
        <v>1410</v>
      </c>
      <c r="C449" s="135">
        <v>0</v>
      </c>
      <c r="D449" s="135">
        <v>9361.35</v>
      </c>
      <c r="E449" s="135">
        <v>9361.35</v>
      </c>
      <c r="F449" s="80">
        <f t="shared" si="28"/>
        <v>0</v>
      </c>
      <c r="G449" s="135">
        <v>0</v>
      </c>
      <c r="H449" s="80">
        <f t="shared" si="25"/>
        <v>0</v>
      </c>
      <c r="I449" s="137">
        <f t="shared" si="29"/>
        <v>0</v>
      </c>
      <c r="J449" s="69" t="str">
        <f t="shared" si="27"/>
        <v>2.1.1</v>
      </c>
    </row>
    <row r="450" spans="1:10" x14ac:dyDescent="0.25">
      <c r="A450" s="66" t="s">
        <v>731</v>
      </c>
      <c r="B450" s="66" t="s">
        <v>732</v>
      </c>
      <c r="C450" s="135">
        <v>1992325.13</v>
      </c>
      <c r="D450" s="135">
        <v>2297994.86</v>
      </c>
      <c r="E450" s="135">
        <v>1086367.5</v>
      </c>
      <c r="F450" s="80">
        <f t="shared" si="28"/>
        <v>-1211627.3599999999</v>
      </c>
      <c r="G450" s="135">
        <v>780697.77</v>
      </c>
      <c r="H450" s="80">
        <f t="shared" si="25"/>
        <v>780697.77</v>
      </c>
      <c r="I450" s="137">
        <f t="shared" si="29"/>
        <v>0</v>
      </c>
      <c r="J450" s="69" t="str">
        <f t="shared" si="27"/>
        <v>2.1.1</v>
      </c>
    </row>
    <row r="451" spans="1:10" x14ac:dyDescent="0.25">
      <c r="A451" s="66" t="s">
        <v>733</v>
      </c>
      <c r="B451" s="66" t="s">
        <v>734</v>
      </c>
      <c r="C451" s="135">
        <v>232159.9</v>
      </c>
      <c r="D451" s="135">
        <v>237432.67</v>
      </c>
      <c r="E451" s="135">
        <v>56578.12</v>
      </c>
      <c r="F451" s="80">
        <f t="shared" si="28"/>
        <v>-180854.55000000002</v>
      </c>
      <c r="G451" s="135">
        <v>51305.35</v>
      </c>
      <c r="H451" s="80">
        <f t="shared" ref="H451:H514" si="30">+C451+F451</f>
        <v>51305.349999999977</v>
      </c>
      <c r="I451" s="137">
        <f t="shared" si="29"/>
        <v>0</v>
      </c>
      <c r="J451" s="69" t="str">
        <f t="shared" ref="J451:J514" si="31">MID(A451,1,5)</f>
        <v>2.1.1</v>
      </c>
    </row>
    <row r="452" spans="1:10" x14ac:dyDescent="0.25">
      <c r="A452" s="66" t="s">
        <v>735</v>
      </c>
      <c r="B452" s="66" t="s">
        <v>736</v>
      </c>
      <c r="C452" s="135">
        <v>29944.69</v>
      </c>
      <c r="D452" s="135">
        <v>29944</v>
      </c>
      <c r="E452" s="135">
        <v>988.63</v>
      </c>
      <c r="F452" s="80">
        <f t="shared" si="28"/>
        <v>-28955.37</v>
      </c>
      <c r="G452" s="135">
        <v>989.32</v>
      </c>
      <c r="H452" s="80">
        <f t="shared" si="30"/>
        <v>989.31999999999971</v>
      </c>
      <c r="I452" s="137">
        <f t="shared" si="29"/>
        <v>0</v>
      </c>
      <c r="J452" s="69" t="str">
        <f t="shared" si="31"/>
        <v>2.1.1</v>
      </c>
    </row>
    <row r="453" spans="1:10" x14ac:dyDescent="0.25">
      <c r="A453" s="66" t="s">
        <v>737</v>
      </c>
      <c r="B453" s="66" t="s">
        <v>738</v>
      </c>
      <c r="C453" s="135">
        <v>24619</v>
      </c>
      <c r="D453" s="135">
        <v>24619</v>
      </c>
      <c r="E453" s="135">
        <v>50377.4</v>
      </c>
      <c r="F453" s="80">
        <f t="shared" si="28"/>
        <v>25758.400000000001</v>
      </c>
      <c r="G453" s="135">
        <v>50377.4</v>
      </c>
      <c r="H453" s="80">
        <f t="shared" si="30"/>
        <v>50377.4</v>
      </c>
      <c r="I453" s="137">
        <f t="shared" si="29"/>
        <v>0</v>
      </c>
      <c r="J453" s="69" t="str">
        <f t="shared" si="31"/>
        <v>2.1.1</v>
      </c>
    </row>
    <row r="454" spans="1:10" x14ac:dyDescent="0.25">
      <c r="A454" s="66" t="s">
        <v>739</v>
      </c>
      <c r="B454" s="66" t="s">
        <v>740</v>
      </c>
      <c r="C454" s="135">
        <v>9581.2999999999993</v>
      </c>
      <c r="D454" s="135">
        <v>9730</v>
      </c>
      <c r="E454" s="135">
        <v>24784.44</v>
      </c>
      <c r="F454" s="80">
        <f t="shared" si="28"/>
        <v>15054.439999999999</v>
      </c>
      <c r="G454" s="135">
        <v>24635.74</v>
      </c>
      <c r="H454" s="80">
        <f t="shared" si="30"/>
        <v>24635.739999999998</v>
      </c>
      <c r="I454" s="137">
        <f t="shared" si="29"/>
        <v>0</v>
      </c>
      <c r="J454" s="69" t="str">
        <f t="shared" si="31"/>
        <v>2.1.1</v>
      </c>
    </row>
    <row r="455" spans="1:10" x14ac:dyDescent="0.25">
      <c r="A455" s="66" t="s">
        <v>2245</v>
      </c>
      <c r="B455" s="66" t="s">
        <v>2246</v>
      </c>
      <c r="C455" s="135">
        <v>320436</v>
      </c>
      <c r="D455" s="135">
        <v>456364</v>
      </c>
      <c r="E455" s="135">
        <v>135928</v>
      </c>
      <c r="F455" s="80">
        <f t="shared" si="28"/>
        <v>-320436</v>
      </c>
      <c r="G455" s="135">
        <v>0</v>
      </c>
      <c r="H455" s="80">
        <f t="shared" si="30"/>
        <v>0</v>
      </c>
      <c r="I455" s="137">
        <f t="shared" si="29"/>
        <v>0</v>
      </c>
      <c r="J455" s="69" t="str">
        <f t="shared" si="31"/>
        <v>2.1.1</v>
      </c>
    </row>
    <row r="456" spans="1:10" x14ac:dyDescent="0.25">
      <c r="A456" s="66" t="s">
        <v>2247</v>
      </c>
      <c r="B456" s="66" t="s">
        <v>2248</v>
      </c>
      <c r="C456" s="135">
        <v>106812</v>
      </c>
      <c r="D456" s="135">
        <v>235188</v>
      </c>
      <c r="E456" s="135">
        <v>128376</v>
      </c>
      <c r="F456" s="80">
        <f t="shared" si="28"/>
        <v>-106812</v>
      </c>
      <c r="G456" s="135">
        <v>0</v>
      </c>
      <c r="H456" s="80">
        <f t="shared" si="30"/>
        <v>0</v>
      </c>
      <c r="I456" s="137">
        <f t="shared" si="29"/>
        <v>0</v>
      </c>
      <c r="J456" s="69" t="str">
        <f t="shared" si="31"/>
        <v>2.1.1</v>
      </c>
    </row>
    <row r="457" spans="1:10" x14ac:dyDescent="0.25">
      <c r="A457" s="66" t="s">
        <v>1792</v>
      </c>
      <c r="B457" s="66" t="s">
        <v>1793</v>
      </c>
      <c r="C457" s="135">
        <v>156606.5</v>
      </c>
      <c r="D457" s="135">
        <v>222802.5</v>
      </c>
      <c r="E457" s="135">
        <v>115990.5</v>
      </c>
      <c r="F457" s="80">
        <f t="shared" si="28"/>
        <v>-106812</v>
      </c>
      <c r="G457" s="135">
        <v>49794.5</v>
      </c>
      <c r="H457" s="80">
        <f t="shared" si="30"/>
        <v>49794.5</v>
      </c>
      <c r="I457" s="137">
        <f t="shared" si="29"/>
        <v>0</v>
      </c>
      <c r="J457" s="69" t="str">
        <f t="shared" si="31"/>
        <v>2.1.1</v>
      </c>
    </row>
    <row r="458" spans="1:10" x14ac:dyDescent="0.25">
      <c r="A458" s="66" t="s">
        <v>741</v>
      </c>
      <c r="B458" s="66" t="s">
        <v>742</v>
      </c>
      <c r="C458" s="135">
        <v>443989.29</v>
      </c>
      <c r="D458" s="135">
        <v>0</v>
      </c>
      <c r="E458" s="135">
        <v>0</v>
      </c>
      <c r="F458" s="80">
        <f t="shared" si="28"/>
        <v>0</v>
      </c>
      <c r="G458" s="135">
        <v>443989.29</v>
      </c>
      <c r="H458" s="80">
        <f t="shared" si="30"/>
        <v>443989.29</v>
      </c>
      <c r="I458" s="137">
        <f t="shared" si="29"/>
        <v>0</v>
      </c>
      <c r="J458" s="69" t="str">
        <f t="shared" si="31"/>
        <v>2.1.1</v>
      </c>
    </row>
    <row r="459" spans="1:10" x14ac:dyDescent="0.25">
      <c r="A459" s="66" t="s">
        <v>2249</v>
      </c>
      <c r="B459" s="66" t="s">
        <v>2250</v>
      </c>
      <c r="C459" s="135">
        <v>600</v>
      </c>
      <c r="D459" s="135">
        <v>0</v>
      </c>
      <c r="E459" s="135">
        <v>0</v>
      </c>
      <c r="F459" s="80">
        <f t="shared" si="28"/>
        <v>0</v>
      </c>
      <c r="G459" s="135">
        <v>600</v>
      </c>
      <c r="H459" s="80">
        <f t="shared" si="30"/>
        <v>600</v>
      </c>
      <c r="I459" s="137">
        <f t="shared" si="29"/>
        <v>0</v>
      </c>
      <c r="J459" s="69" t="str">
        <f t="shared" si="31"/>
        <v>2.1.1</v>
      </c>
    </row>
    <row r="460" spans="1:10" x14ac:dyDescent="0.25">
      <c r="A460" s="66" t="s">
        <v>1411</v>
      </c>
      <c r="B460" s="66" t="s">
        <v>1412</v>
      </c>
      <c r="C460" s="135">
        <v>62673</v>
      </c>
      <c r="D460" s="135">
        <v>141401</v>
      </c>
      <c r="E460" s="135">
        <v>86100</v>
      </c>
      <c r="F460" s="80">
        <f t="shared" si="28"/>
        <v>-55301</v>
      </c>
      <c r="G460" s="135">
        <v>7372</v>
      </c>
      <c r="H460" s="80">
        <f t="shared" si="30"/>
        <v>7372</v>
      </c>
      <c r="I460" s="137">
        <f t="shared" si="29"/>
        <v>0</v>
      </c>
      <c r="J460" s="69" t="str">
        <f t="shared" si="31"/>
        <v>2.1.1</v>
      </c>
    </row>
    <row r="461" spans="1:10" x14ac:dyDescent="0.25">
      <c r="A461" s="66" t="s">
        <v>1413</v>
      </c>
      <c r="B461" s="66" t="s">
        <v>1804</v>
      </c>
      <c r="C461" s="135">
        <v>147658</v>
      </c>
      <c r="D461" s="135">
        <v>256833</v>
      </c>
      <c r="E461" s="135">
        <v>123020</v>
      </c>
      <c r="F461" s="80">
        <f t="shared" si="28"/>
        <v>-133813</v>
      </c>
      <c r="G461" s="135">
        <v>13845</v>
      </c>
      <c r="H461" s="80">
        <f t="shared" si="30"/>
        <v>13845</v>
      </c>
      <c r="I461" s="137">
        <f t="shared" si="29"/>
        <v>0</v>
      </c>
      <c r="J461" s="69" t="str">
        <f t="shared" si="31"/>
        <v>2.1.1</v>
      </c>
    </row>
    <row r="462" spans="1:10" x14ac:dyDescent="0.25">
      <c r="A462" s="66" t="s">
        <v>1648</v>
      </c>
      <c r="B462" s="66" t="s">
        <v>1649</v>
      </c>
      <c r="C462" s="135">
        <v>83179</v>
      </c>
      <c r="D462" s="135">
        <v>134226</v>
      </c>
      <c r="E462" s="135">
        <v>77740</v>
      </c>
      <c r="F462" s="80">
        <f t="shared" si="28"/>
        <v>-56486</v>
      </c>
      <c r="G462" s="135">
        <v>26693</v>
      </c>
      <c r="H462" s="80">
        <f t="shared" si="30"/>
        <v>26693</v>
      </c>
      <c r="I462" s="137">
        <f t="shared" si="29"/>
        <v>0</v>
      </c>
      <c r="J462" s="69" t="str">
        <f t="shared" si="31"/>
        <v>2.1.1</v>
      </c>
    </row>
    <row r="463" spans="1:10" x14ac:dyDescent="0.25">
      <c r="A463" s="66" t="s">
        <v>1414</v>
      </c>
      <c r="B463" s="66" t="s">
        <v>1415</v>
      </c>
      <c r="C463" s="135">
        <v>39375</v>
      </c>
      <c r="D463" s="135">
        <v>67945</v>
      </c>
      <c r="E463" s="135">
        <v>51270</v>
      </c>
      <c r="F463" s="80">
        <f t="shared" si="28"/>
        <v>-16675</v>
      </c>
      <c r="G463" s="135">
        <v>22700</v>
      </c>
      <c r="H463" s="80">
        <f t="shared" si="30"/>
        <v>22700</v>
      </c>
      <c r="I463" s="137">
        <f t="shared" si="29"/>
        <v>0</v>
      </c>
      <c r="J463" s="69" t="str">
        <f t="shared" si="31"/>
        <v>2.1.1</v>
      </c>
    </row>
    <row r="464" spans="1:10" x14ac:dyDescent="0.25">
      <c r="A464" s="66" t="s">
        <v>1416</v>
      </c>
      <c r="B464" s="66" t="s">
        <v>1417</v>
      </c>
      <c r="C464" s="135">
        <v>1858</v>
      </c>
      <c r="D464" s="135">
        <v>0</v>
      </c>
      <c r="E464" s="135">
        <v>0</v>
      </c>
      <c r="F464" s="80">
        <f t="shared" si="28"/>
        <v>0</v>
      </c>
      <c r="G464" s="135">
        <v>1858</v>
      </c>
      <c r="H464" s="80">
        <f t="shared" si="30"/>
        <v>1858</v>
      </c>
      <c r="I464" s="137">
        <f t="shared" si="29"/>
        <v>0</v>
      </c>
      <c r="J464" s="69" t="str">
        <f t="shared" si="31"/>
        <v>2.1.1</v>
      </c>
    </row>
    <row r="465" spans="1:10" x14ac:dyDescent="0.25">
      <c r="A465" s="66" t="s">
        <v>1418</v>
      </c>
      <c r="B465" s="66" t="s">
        <v>1419</v>
      </c>
      <c r="C465" s="135">
        <v>63071</v>
      </c>
      <c r="D465" s="135">
        <v>98282</v>
      </c>
      <c r="E465" s="135">
        <v>58190</v>
      </c>
      <c r="F465" s="80">
        <f t="shared" si="28"/>
        <v>-40092</v>
      </c>
      <c r="G465" s="135">
        <v>22979</v>
      </c>
      <c r="H465" s="80">
        <f t="shared" si="30"/>
        <v>22979</v>
      </c>
      <c r="I465" s="137">
        <f t="shared" si="29"/>
        <v>0</v>
      </c>
      <c r="J465" s="69" t="str">
        <f t="shared" si="31"/>
        <v>2.1.1</v>
      </c>
    </row>
    <row r="466" spans="1:10" x14ac:dyDescent="0.25">
      <c r="A466" s="66" t="s">
        <v>1743</v>
      </c>
      <c r="B466" s="66" t="s">
        <v>1744</v>
      </c>
      <c r="C466" s="135">
        <v>1800</v>
      </c>
      <c r="D466" s="135">
        <v>0</v>
      </c>
      <c r="E466" s="135">
        <v>0</v>
      </c>
      <c r="F466" s="80">
        <f t="shared" si="28"/>
        <v>0</v>
      </c>
      <c r="G466" s="135">
        <v>1800</v>
      </c>
      <c r="H466" s="80">
        <f t="shared" si="30"/>
        <v>1800</v>
      </c>
      <c r="I466" s="137">
        <f t="shared" si="29"/>
        <v>0</v>
      </c>
      <c r="J466" s="69" t="str">
        <f t="shared" si="31"/>
        <v>2.1.1</v>
      </c>
    </row>
    <row r="467" spans="1:10" x14ac:dyDescent="0.25">
      <c r="A467" s="66" t="s">
        <v>1805</v>
      </c>
      <c r="B467" s="66" t="s">
        <v>1806</v>
      </c>
      <c r="C467" s="135">
        <v>530</v>
      </c>
      <c r="D467" s="135">
        <v>0</v>
      </c>
      <c r="E467" s="135">
        <v>0</v>
      </c>
      <c r="F467" s="80">
        <f t="shared" si="28"/>
        <v>0</v>
      </c>
      <c r="G467" s="135">
        <v>530</v>
      </c>
      <c r="H467" s="80">
        <f t="shared" si="30"/>
        <v>530</v>
      </c>
      <c r="I467" s="137">
        <f t="shared" si="29"/>
        <v>0</v>
      </c>
      <c r="J467" s="69" t="str">
        <f t="shared" si="31"/>
        <v>2.1.1</v>
      </c>
    </row>
    <row r="468" spans="1:10" x14ac:dyDescent="0.25">
      <c r="A468" s="66" t="s">
        <v>1650</v>
      </c>
      <c r="B468" s="66" t="s">
        <v>1651</v>
      </c>
      <c r="C468" s="135">
        <v>143211.68</v>
      </c>
      <c r="D468" s="135">
        <v>250734.88</v>
      </c>
      <c r="E468" s="135">
        <v>151407.76999999999</v>
      </c>
      <c r="F468" s="80">
        <f t="shared" si="28"/>
        <v>-99327.110000000015</v>
      </c>
      <c r="G468" s="135">
        <v>43884.57</v>
      </c>
      <c r="H468" s="80">
        <f t="shared" si="30"/>
        <v>43884.569999999978</v>
      </c>
      <c r="I468" s="137">
        <f t="shared" si="29"/>
        <v>0</v>
      </c>
      <c r="J468" s="69" t="str">
        <f t="shared" si="31"/>
        <v>2.1.1</v>
      </c>
    </row>
    <row r="469" spans="1:10" x14ac:dyDescent="0.25">
      <c r="A469" s="66" t="s">
        <v>1703</v>
      </c>
      <c r="B469" s="66" t="s">
        <v>1704</v>
      </c>
      <c r="C469" s="135">
        <v>122034.93</v>
      </c>
      <c r="D469" s="135">
        <v>128121.13</v>
      </c>
      <c r="E469" s="135">
        <v>21546.65</v>
      </c>
      <c r="F469" s="80">
        <f t="shared" si="28"/>
        <v>-106574.48000000001</v>
      </c>
      <c r="G469" s="135">
        <v>15460.45</v>
      </c>
      <c r="H469" s="80">
        <f t="shared" si="30"/>
        <v>15460.449999999983</v>
      </c>
      <c r="I469" s="137">
        <f t="shared" si="29"/>
        <v>1.8189894035458565E-11</v>
      </c>
      <c r="J469" s="69" t="str">
        <f t="shared" si="31"/>
        <v>2.1.1</v>
      </c>
    </row>
    <row r="470" spans="1:10" x14ac:dyDescent="0.25">
      <c r="A470" s="66" t="s">
        <v>1794</v>
      </c>
      <c r="B470" s="66" t="s">
        <v>1795</v>
      </c>
      <c r="C470" s="135">
        <v>2185.84</v>
      </c>
      <c r="D470" s="135">
        <v>4371.68</v>
      </c>
      <c r="E470" s="135">
        <v>2939.5</v>
      </c>
      <c r="F470" s="80">
        <f t="shared" si="28"/>
        <v>-1432.1800000000003</v>
      </c>
      <c r="G470" s="135">
        <v>753.66</v>
      </c>
      <c r="H470" s="80">
        <f t="shared" si="30"/>
        <v>753.65999999999985</v>
      </c>
      <c r="I470" s="137">
        <f t="shared" si="29"/>
        <v>0</v>
      </c>
      <c r="J470" s="69" t="str">
        <f t="shared" si="31"/>
        <v>2.1.1</v>
      </c>
    </row>
    <row r="471" spans="1:10" x14ac:dyDescent="0.25">
      <c r="A471" s="66" t="s">
        <v>2344</v>
      </c>
      <c r="B471" s="66" t="s">
        <v>2345</v>
      </c>
      <c r="C471" s="135">
        <v>0</v>
      </c>
      <c r="D471" s="135">
        <v>0</v>
      </c>
      <c r="E471" s="135">
        <v>1130.49</v>
      </c>
      <c r="F471" s="80">
        <f t="shared" si="28"/>
        <v>1130.49</v>
      </c>
      <c r="G471" s="135">
        <v>1130.49</v>
      </c>
      <c r="H471" s="80">
        <f t="shared" si="30"/>
        <v>1130.49</v>
      </c>
      <c r="I471" s="137">
        <f t="shared" si="29"/>
        <v>0</v>
      </c>
      <c r="J471" s="69" t="str">
        <f t="shared" si="31"/>
        <v>2.1.1</v>
      </c>
    </row>
    <row r="472" spans="1:10" x14ac:dyDescent="0.25">
      <c r="A472" s="66" t="s">
        <v>1652</v>
      </c>
      <c r="B472" s="66" t="s">
        <v>1653</v>
      </c>
      <c r="C472" s="135">
        <v>9168</v>
      </c>
      <c r="D472" s="135">
        <v>586394.5</v>
      </c>
      <c r="E472" s="135">
        <v>1395174.5</v>
      </c>
      <c r="F472" s="80">
        <f t="shared" si="28"/>
        <v>808780</v>
      </c>
      <c r="G472" s="135">
        <v>817948</v>
      </c>
      <c r="H472" s="80">
        <f t="shared" si="30"/>
        <v>817948</v>
      </c>
      <c r="I472" s="137">
        <f t="shared" si="29"/>
        <v>0</v>
      </c>
      <c r="J472" s="69" t="str">
        <f t="shared" si="31"/>
        <v>2.1.1</v>
      </c>
    </row>
    <row r="473" spans="1:10" x14ac:dyDescent="0.25">
      <c r="A473" s="66" t="s">
        <v>1654</v>
      </c>
      <c r="B473" s="66" t="s">
        <v>1655</v>
      </c>
      <c r="C473" s="135">
        <v>0</v>
      </c>
      <c r="D473" s="135">
        <v>321800</v>
      </c>
      <c r="E473" s="135">
        <v>649008</v>
      </c>
      <c r="F473" s="80">
        <f t="shared" si="28"/>
        <v>327208</v>
      </c>
      <c r="G473" s="135">
        <v>327208</v>
      </c>
      <c r="H473" s="80">
        <f t="shared" si="30"/>
        <v>327208</v>
      </c>
      <c r="I473" s="137">
        <f t="shared" si="29"/>
        <v>0</v>
      </c>
      <c r="J473" s="69" t="str">
        <f t="shared" si="31"/>
        <v>2.1.1</v>
      </c>
    </row>
    <row r="474" spans="1:10" x14ac:dyDescent="0.25">
      <c r="A474" s="66" t="s">
        <v>1656</v>
      </c>
      <c r="B474" s="66" t="s">
        <v>1657</v>
      </c>
      <c r="C474" s="135">
        <v>0</v>
      </c>
      <c r="D474" s="135">
        <v>107480</v>
      </c>
      <c r="E474" s="135">
        <v>427296</v>
      </c>
      <c r="F474" s="80">
        <f t="shared" si="28"/>
        <v>319816</v>
      </c>
      <c r="G474" s="135">
        <v>319816</v>
      </c>
      <c r="H474" s="80">
        <f t="shared" si="30"/>
        <v>319816</v>
      </c>
      <c r="I474" s="137">
        <f t="shared" si="29"/>
        <v>0</v>
      </c>
      <c r="J474" s="69" t="str">
        <f t="shared" si="31"/>
        <v>2.1.1</v>
      </c>
    </row>
    <row r="475" spans="1:10" x14ac:dyDescent="0.25">
      <c r="A475" s="66" t="s">
        <v>1658</v>
      </c>
      <c r="B475" s="66" t="s">
        <v>1659</v>
      </c>
      <c r="C475" s="135">
        <v>9168</v>
      </c>
      <c r="D475" s="135">
        <v>157114.5</v>
      </c>
      <c r="E475" s="135">
        <v>318870.5</v>
      </c>
      <c r="F475" s="80">
        <f t="shared" si="28"/>
        <v>161756</v>
      </c>
      <c r="G475" s="135">
        <v>170924</v>
      </c>
      <c r="H475" s="80">
        <f t="shared" si="30"/>
        <v>170924</v>
      </c>
      <c r="I475" s="137">
        <f t="shared" si="29"/>
        <v>0</v>
      </c>
      <c r="J475" s="69" t="str">
        <f t="shared" si="31"/>
        <v>2.1.1</v>
      </c>
    </row>
    <row r="476" spans="1:10" x14ac:dyDescent="0.25">
      <c r="A476" s="66" t="s">
        <v>743</v>
      </c>
      <c r="B476" s="66" t="s">
        <v>744</v>
      </c>
      <c r="C476" s="135">
        <v>23317945.190000001</v>
      </c>
      <c r="D476" s="135">
        <v>7049730.75</v>
      </c>
      <c r="E476" s="135">
        <v>7011707.0199999996</v>
      </c>
      <c r="F476" s="80">
        <f t="shared" si="28"/>
        <v>-38023.730000000447</v>
      </c>
      <c r="G476" s="135">
        <v>23279921.460000001</v>
      </c>
      <c r="H476" s="80">
        <f t="shared" si="30"/>
        <v>23279921.460000001</v>
      </c>
      <c r="I476" s="137">
        <f t="shared" si="29"/>
        <v>0</v>
      </c>
      <c r="J476" s="69" t="str">
        <f t="shared" si="31"/>
        <v>2.1.1</v>
      </c>
    </row>
    <row r="477" spans="1:10" x14ac:dyDescent="0.25">
      <c r="A477" s="66" t="s">
        <v>745</v>
      </c>
      <c r="B477" s="66" t="s">
        <v>746</v>
      </c>
      <c r="C477" s="135">
        <v>23317945.190000001</v>
      </c>
      <c r="D477" s="135">
        <v>7049730.75</v>
      </c>
      <c r="E477" s="135">
        <v>7011707.0199999996</v>
      </c>
      <c r="F477" s="80">
        <f t="shared" si="28"/>
        <v>-38023.730000000447</v>
      </c>
      <c r="G477" s="135">
        <v>23279921.460000001</v>
      </c>
      <c r="H477" s="80">
        <f t="shared" si="30"/>
        <v>23279921.460000001</v>
      </c>
      <c r="I477" s="137">
        <f t="shared" si="29"/>
        <v>0</v>
      </c>
      <c r="J477" s="69" t="str">
        <f t="shared" si="31"/>
        <v>2.1.1</v>
      </c>
    </row>
    <row r="478" spans="1:10" x14ac:dyDescent="0.25">
      <c r="A478" s="66" t="s">
        <v>747</v>
      </c>
      <c r="B478" s="66" t="s">
        <v>748</v>
      </c>
      <c r="C478" s="135">
        <v>5876141</v>
      </c>
      <c r="D478" s="135">
        <v>210103240.87</v>
      </c>
      <c r="E478" s="135">
        <v>205036420.55000001</v>
      </c>
      <c r="F478" s="80">
        <f t="shared" si="28"/>
        <v>-5066820.3199999928</v>
      </c>
      <c r="G478" s="135">
        <v>809320.68</v>
      </c>
      <c r="H478" s="80">
        <f t="shared" si="30"/>
        <v>809320.68000000715</v>
      </c>
      <c r="I478" s="137">
        <f t="shared" si="29"/>
        <v>-7.1013346314430237E-9</v>
      </c>
      <c r="J478" s="69" t="str">
        <f t="shared" si="31"/>
        <v>2.1.1</v>
      </c>
    </row>
    <row r="479" spans="1:10" x14ac:dyDescent="0.25">
      <c r="A479" s="66" t="s">
        <v>749</v>
      </c>
      <c r="B479" s="66" t="s">
        <v>750</v>
      </c>
      <c r="C479" s="135">
        <v>5876140.9900000002</v>
      </c>
      <c r="D479" s="135">
        <v>210093000.31</v>
      </c>
      <c r="E479" s="135">
        <v>205026179.99000001</v>
      </c>
      <c r="F479" s="80">
        <f t="shared" si="28"/>
        <v>-5066820.3199999928</v>
      </c>
      <c r="G479" s="135">
        <v>809320.67</v>
      </c>
      <c r="H479" s="80">
        <f t="shared" si="30"/>
        <v>809320.67000000738</v>
      </c>
      <c r="I479" s="137">
        <f t="shared" si="29"/>
        <v>-7.3341652750968933E-9</v>
      </c>
      <c r="J479" s="69" t="str">
        <f t="shared" si="31"/>
        <v>2.1.1</v>
      </c>
    </row>
    <row r="480" spans="1:10" x14ac:dyDescent="0.25">
      <c r="A480" s="66" t="s">
        <v>2251</v>
      </c>
      <c r="B480" s="66" t="s">
        <v>2252</v>
      </c>
      <c r="C480" s="135">
        <v>0.01</v>
      </c>
      <c r="D480" s="135">
        <v>10240.56</v>
      </c>
      <c r="E480" s="135">
        <v>10240.56</v>
      </c>
      <c r="F480" s="80">
        <f t="shared" si="28"/>
        <v>0</v>
      </c>
      <c r="G480" s="135">
        <v>0.01</v>
      </c>
      <c r="H480" s="80">
        <f t="shared" si="30"/>
        <v>0.01</v>
      </c>
      <c r="I480" s="137">
        <f t="shared" si="29"/>
        <v>0</v>
      </c>
      <c r="J480" s="69" t="str">
        <f t="shared" si="31"/>
        <v>2.1.1</v>
      </c>
    </row>
    <row r="481" spans="1:10" x14ac:dyDescent="0.25">
      <c r="A481" s="66" t="s">
        <v>2253</v>
      </c>
      <c r="B481" s="66" t="s">
        <v>2254</v>
      </c>
      <c r="C481" s="135">
        <v>0.01</v>
      </c>
      <c r="D481" s="135">
        <v>10240.56</v>
      </c>
      <c r="E481" s="135">
        <v>10240.56</v>
      </c>
      <c r="F481" s="80">
        <f t="shared" si="28"/>
        <v>0</v>
      </c>
      <c r="G481" s="135">
        <v>0.01</v>
      </c>
      <c r="H481" s="80">
        <f t="shared" si="30"/>
        <v>0.01</v>
      </c>
      <c r="I481" s="137">
        <f t="shared" si="29"/>
        <v>0</v>
      </c>
      <c r="J481" s="69" t="str">
        <f t="shared" si="31"/>
        <v>2.1.1</v>
      </c>
    </row>
    <row r="482" spans="1:10" x14ac:dyDescent="0.25">
      <c r="A482" s="66" t="s">
        <v>2255</v>
      </c>
      <c r="B482" s="66" t="s">
        <v>1013</v>
      </c>
      <c r="C482" s="135">
        <v>0</v>
      </c>
      <c r="D482" s="135">
        <v>0</v>
      </c>
      <c r="E482" s="135">
        <v>0</v>
      </c>
      <c r="F482" s="80">
        <f t="shared" si="28"/>
        <v>0</v>
      </c>
      <c r="G482" s="135">
        <v>0</v>
      </c>
      <c r="H482" s="80">
        <f t="shared" si="30"/>
        <v>0</v>
      </c>
      <c r="I482" s="137">
        <f t="shared" si="29"/>
        <v>0</v>
      </c>
      <c r="J482" s="69" t="str">
        <f t="shared" si="31"/>
        <v>2.1.1</v>
      </c>
    </row>
    <row r="483" spans="1:10" x14ac:dyDescent="0.25">
      <c r="A483" s="66" t="s">
        <v>751</v>
      </c>
      <c r="B483" s="66" t="s">
        <v>752</v>
      </c>
      <c r="C483" s="135">
        <v>78688892.969999999</v>
      </c>
      <c r="D483" s="135">
        <v>163796515.66</v>
      </c>
      <c r="E483" s="135">
        <v>167791412.93000001</v>
      </c>
      <c r="F483" s="80">
        <f t="shared" si="28"/>
        <v>3994897.2700000107</v>
      </c>
      <c r="G483" s="135">
        <v>82683790.239999995</v>
      </c>
      <c r="H483" s="80">
        <f t="shared" si="30"/>
        <v>82683790.24000001</v>
      </c>
      <c r="I483" s="137">
        <f t="shared" si="29"/>
        <v>0</v>
      </c>
      <c r="J483" s="69" t="str">
        <f t="shared" si="31"/>
        <v>2.1.2</v>
      </c>
    </row>
    <row r="484" spans="1:10" x14ac:dyDescent="0.25">
      <c r="A484" s="66" t="s">
        <v>753</v>
      </c>
      <c r="B484" s="66" t="s">
        <v>754</v>
      </c>
      <c r="C484" s="135">
        <v>78688892.969999999</v>
      </c>
      <c r="D484" s="135">
        <v>163796515.66</v>
      </c>
      <c r="E484" s="135">
        <v>167791412.93000001</v>
      </c>
      <c r="F484" s="80">
        <f t="shared" si="28"/>
        <v>3994897.2700000107</v>
      </c>
      <c r="G484" s="135">
        <v>82683790.239999995</v>
      </c>
      <c r="H484" s="80">
        <f t="shared" si="30"/>
        <v>82683790.24000001</v>
      </c>
      <c r="I484" s="137">
        <f t="shared" si="29"/>
        <v>0</v>
      </c>
      <c r="J484" s="69" t="str">
        <f t="shared" si="31"/>
        <v>2.1.2</v>
      </c>
    </row>
    <row r="485" spans="1:10" x14ac:dyDescent="0.25">
      <c r="A485" s="66" t="s">
        <v>755</v>
      </c>
      <c r="B485" s="66" t="s">
        <v>756</v>
      </c>
      <c r="C485" s="135">
        <v>124850.14</v>
      </c>
      <c r="D485" s="135">
        <v>896624.41</v>
      </c>
      <c r="E485" s="135">
        <v>992814.34</v>
      </c>
      <c r="F485" s="80">
        <f t="shared" si="28"/>
        <v>96189.929999999935</v>
      </c>
      <c r="G485" s="135">
        <v>221040.07</v>
      </c>
      <c r="H485" s="80">
        <f t="shared" si="30"/>
        <v>221040.06999999995</v>
      </c>
      <c r="I485" s="137">
        <f t="shared" si="29"/>
        <v>0</v>
      </c>
      <c r="J485" s="69" t="str">
        <f t="shared" si="31"/>
        <v>2.1.2</v>
      </c>
    </row>
    <row r="486" spans="1:10" x14ac:dyDescent="0.25">
      <c r="A486" s="66" t="s">
        <v>757</v>
      </c>
      <c r="B486" s="66" t="s">
        <v>758</v>
      </c>
      <c r="C486" s="135">
        <v>25711206.140000001</v>
      </c>
      <c r="D486" s="135">
        <v>116055935.54000001</v>
      </c>
      <c r="E486" s="135">
        <v>113824594.19</v>
      </c>
      <c r="F486" s="80">
        <f t="shared" si="28"/>
        <v>-2231341.3500000089</v>
      </c>
      <c r="G486" s="135">
        <v>23479864.789999999</v>
      </c>
      <c r="H486" s="80">
        <f t="shared" si="30"/>
        <v>23479864.789999992</v>
      </c>
      <c r="I486" s="137">
        <f t="shared" si="29"/>
        <v>0</v>
      </c>
      <c r="J486" s="69" t="str">
        <f t="shared" si="31"/>
        <v>2.1.2</v>
      </c>
    </row>
    <row r="487" spans="1:10" x14ac:dyDescent="0.25">
      <c r="A487" s="66" t="s">
        <v>1373</v>
      </c>
      <c r="B487" s="66" t="s">
        <v>1374</v>
      </c>
      <c r="C487" s="135">
        <v>0.43</v>
      </c>
      <c r="D487" s="135">
        <v>0</v>
      </c>
      <c r="E487" s="135">
        <v>0</v>
      </c>
      <c r="F487" s="80">
        <f t="shared" si="28"/>
        <v>0</v>
      </c>
      <c r="G487" s="135">
        <v>0.43</v>
      </c>
      <c r="H487" s="80">
        <f t="shared" si="30"/>
        <v>0.43</v>
      </c>
      <c r="I487" s="137">
        <f t="shared" si="29"/>
        <v>0</v>
      </c>
      <c r="J487" s="69" t="str">
        <f t="shared" si="31"/>
        <v>2.1.2</v>
      </c>
    </row>
    <row r="488" spans="1:10" x14ac:dyDescent="0.25">
      <c r="A488" s="66" t="s">
        <v>759</v>
      </c>
      <c r="B488" s="66" t="s">
        <v>197</v>
      </c>
      <c r="C488" s="135">
        <v>287331.26</v>
      </c>
      <c r="D488" s="135">
        <v>10023</v>
      </c>
      <c r="E488" s="135">
        <v>12876</v>
      </c>
      <c r="F488" s="80">
        <f t="shared" si="28"/>
        <v>2853</v>
      </c>
      <c r="G488" s="135">
        <v>290184.26</v>
      </c>
      <c r="H488" s="80">
        <f t="shared" si="30"/>
        <v>290184.26</v>
      </c>
      <c r="I488" s="137">
        <f t="shared" si="29"/>
        <v>0</v>
      </c>
      <c r="J488" s="69" t="str">
        <f t="shared" si="31"/>
        <v>2.1.2</v>
      </c>
    </row>
    <row r="489" spans="1:10" x14ac:dyDescent="0.25">
      <c r="A489" s="66" t="s">
        <v>760</v>
      </c>
      <c r="B489" s="66" t="s">
        <v>227</v>
      </c>
      <c r="C489" s="135">
        <v>0</v>
      </c>
      <c r="D489" s="135">
        <v>1505125.4</v>
      </c>
      <c r="E489" s="135">
        <v>8113803</v>
      </c>
      <c r="F489" s="80">
        <f t="shared" ref="F489:F552" si="32">-D489+E489</f>
        <v>6608677.5999999996</v>
      </c>
      <c r="G489" s="135">
        <v>6608677.5999999996</v>
      </c>
      <c r="H489" s="80">
        <f t="shared" si="30"/>
        <v>6608677.5999999996</v>
      </c>
      <c r="I489" s="137">
        <f t="shared" si="29"/>
        <v>0</v>
      </c>
      <c r="J489" s="69" t="str">
        <f t="shared" si="31"/>
        <v>2.1.2</v>
      </c>
    </row>
    <row r="490" spans="1:10" x14ac:dyDescent="0.25">
      <c r="A490" s="66" t="s">
        <v>761</v>
      </c>
      <c r="B490" s="66" t="s">
        <v>762</v>
      </c>
      <c r="C490" s="135">
        <v>41128548.07</v>
      </c>
      <c r="D490" s="135">
        <v>11287010.66</v>
      </c>
      <c r="E490" s="135">
        <v>5629692.21</v>
      </c>
      <c r="F490" s="80">
        <f t="shared" si="32"/>
        <v>-5657318.4500000002</v>
      </c>
      <c r="G490" s="135">
        <v>35471229.619999997</v>
      </c>
      <c r="H490" s="80">
        <f t="shared" si="30"/>
        <v>35471229.619999997</v>
      </c>
      <c r="I490" s="137">
        <f t="shared" si="29"/>
        <v>0</v>
      </c>
      <c r="J490" s="69" t="str">
        <f t="shared" si="31"/>
        <v>2.1.2</v>
      </c>
    </row>
    <row r="491" spans="1:10" x14ac:dyDescent="0.25">
      <c r="A491" s="66" t="s">
        <v>2142</v>
      </c>
      <c r="B491" s="66" t="s">
        <v>2143</v>
      </c>
      <c r="C491" s="135">
        <v>0</v>
      </c>
      <c r="D491" s="135">
        <v>93600.74</v>
      </c>
      <c r="E491" s="135">
        <v>93600.74</v>
      </c>
      <c r="F491" s="80">
        <f t="shared" si="32"/>
        <v>0</v>
      </c>
      <c r="G491" s="135">
        <v>0</v>
      </c>
      <c r="H491" s="80">
        <f t="shared" si="30"/>
        <v>0</v>
      </c>
      <c r="I491" s="137">
        <f t="shared" si="29"/>
        <v>0</v>
      </c>
      <c r="J491" s="69" t="str">
        <f t="shared" si="31"/>
        <v>2.1.2</v>
      </c>
    </row>
    <row r="492" spans="1:10" x14ac:dyDescent="0.25">
      <c r="A492" s="66" t="s">
        <v>763</v>
      </c>
      <c r="B492" s="66" t="s">
        <v>764</v>
      </c>
      <c r="C492" s="135">
        <v>1861368.47</v>
      </c>
      <c r="D492" s="135">
        <v>4338324.53</v>
      </c>
      <c r="E492" s="135">
        <v>4108083.1</v>
      </c>
      <c r="F492" s="80">
        <f t="shared" si="32"/>
        <v>-230241.43000000017</v>
      </c>
      <c r="G492" s="135">
        <v>1631127.04</v>
      </c>
      <c r="H492" s="80">
        <f t="shared" si="30"/>
        <v>1631127.0399999998</v>
      </c>
      <c r="I492" s="137">
        <f t="shared" si="29"/>
        <v>0</v>
      </c>
      <c r="J492" s="69" t="str">
        <f t="shared" si="31"/>
        <v>2.1.2</v>
      </c>
    </row>
    <row r="493" spans="1:10" x14ac:dyDescent="0.25">
      <c r="A493" s="66" t="s">
        <v>765</v>
      </c>
      <c r="B493" s="66" t="s">
        <v>766</v>
      </c>
      <c r="C493" s="135">
        <v>9574313.8200000003</v>
      </c>
      <c r="D493" s="135">
        <v>29609871.379999999</v>
      </c>
      <c r="E493" s="135">
        <v>35015949.350000001</v>
      </c>
      <c r="F493" s="80">
        <f t="shared" si="32"/>
        <v>5406077.9700000025</v>
      </c>
      <c r="G493" s="135">
        <v>14980391.789999999</v>
      </c>
      <c r="H493" s="80">
        <f t="shared" si="30"/>
        <v>14980391.790000003</v>
      </c>
      <c r="I493" s="137">
        <f t="shared" si="29"/>
        <v>0</v>
      </c>
      <c r="J493" s="69" t="str">
        <f t="shared" si="31"/>
        <v>2.1.2</v>
      </c>
    </row>
    <row r="494" spans="1:10" x14ac:dyDescent="0.25">
      <c r="A494" s="66" t="s">
        <v>1420</v>
      </c>
      <c r="B494" s="66" t="s">
        <v>1468</v>
      </c>
      <c r="C494" s="135">
        <v>1274.6400000000001</v>
      </c>
      <c r="D494" s="135">
        <v>0</v>
      </c>
      <c r="E494" s="135">
        <v>0</v>
      </c>
      <c r="F494" s="80">
        <f t="shared" si="32"/>
        <v>0</v>
      </c>
      <c r="G494" s="135">
        <v>1274.6400000000001</v>
      </c>
      <c r="H494" s="80">
        <f t="shared" si="30"/>
        <v>1274.6400000000001</v>
      </c>
      <c r="I494" s="137">
        <f t="shared" si="29"/>
        <v>0</v>
      </c>
      <c r="J494" s="69" t="str">
        <f t="shared" si="31"/>
        <v>2.1.2</v>
      </c>
    </row>
    <row r="495" spans="1:10" x14ac:dyDescent="0.25">
      <c r="A495" s="66" t="s">
        <v>768</v>
      </c>
      <c r="B495" s="66" t="s">
        <v>769</v>
      </c>
      <c r="C495" s="135">
        <v>0</v>
      </c>
      <c r="D495" s="135">
        <v>0</v>
      </c>
      <c r="E495" s="135">
        <v>0</v>
      </c>
      <c r="F495" s="80">
        <f t="shared" si="32"/>
        <v>0</v>
      </c>
      <c r="G495" s="135">
        <v>0</v>
      </c>
      <c r="H495" s="80">
        <f t="shared" si="30"/>
        <v>0</v>
      </c>
      <c r="I495" s="137">
        <f t="shared" si="29"/>
        <v>0</v>
      </c>
      <c r="J495" s="69" t="str">
        <f t="shared" si="31"/>
        <v>2.1.5</v>
      </c>
    </row>
    <row r="496" spans="1:10" x14ac:dyDescent="0.25">
      <c r="A496" s="66" t="s">
        <v>770</v>
      </c>
      <c r="B496" s="66" t="s">
        <v>771</v>
      </c>
      <c r="C496" s="135">
        <v>0</v>
      </c>
      <c r="D496" s="135">
        <v>0</v>
      </c>
      <c r="E496" s="135">
        <v>0</v>
      </c>
      <c r="F496" s="80">
        <f t="shared" si="32"/>
        <v>0</v>
      </c>
      <c r="G496" s="135">
        <v>0</v>
      </c>
      <c r="H496" s="80">
        <f t="shared" si="30"/>
        <v>0</v>
      </c>
      <c r="I496" s="137">
        <f t="shared" si="29"/>
        <v>0</v>
      </c>
      <c r="J496" s="69" t="str">
        <f t="shared" si="31"/>
        <v>2.1.5</v>
      </c>
    </row>
    <row r="497" spans="1:10" x14ac:dyDescent="0.25">
      <c r="A497" s="66" t="s">
        <v>1807</v>
      </c>
      <c r="B497" s="66" t="s">
        <v>1469</v>
      </c>
      <c r="C497" s="135">
        <v>0</v>
      </c>
      <c r="D497" s="135">
        <v>0</v>
      </c>
      <c r="E497" s="135">
        <v>0</v>
      </c>
      <c r="F497" s="80">
        <f t="shared" si="32"/>
        <v>0</v>
      </c>
      <c r="G497" s="135">
        <v>0</v>
      </c>
      <c r="H497" s="80">
        <f t="shared" si="30"/>
        <v>0</v>
      </c>
      <c r="I497" s="137">
        <f t="shared" si="29"/>
        <v>0</v>
      </c>
      <c r="J497" s="69" t="str">
        <f t="shared" si="31"/>
        <v>2.1.5</v>
      </c>
    </row>
    <row r="498" spans="1:10" x14ac:dyDescent="0.25">
      <c r="A498" s="66" t="s">
        <v>1808</v>
      </c>
      <c r="B498" s="66" t="s">
        <v>1809</v>
      </c>
      <c r="C498" s="135">
        <v>0</v>
      </c>
      <c r="D498" s="135">
        <v>0</v>
      </c>
      <c r="E498" s="135">
        <v>0</v>
      </c>
      <c r="F498" s="80">
        <f t="shared" si="32"/>
        <v>0</v>
      </c>
      <c r="G498" s="135">
        <v>0</v>
      </c>
      <c r="H498" s="80">
        <f t="shared" si="30"/>
        <v>0</v>
      </c>
      <c r="I498" s="137">
        <f t="shared" si="29"/>
        <v>0</v>
      </c>
      <c r="J498" s="69" t="str">
        <f t="shared" si="31"/>
        <v>2.1.5</v>
      </c>
    </row>
    <row r="499" spans="1:10" x14ac:dyDescent="0.25">
      <c r="A499" s="66" t="s">
        <v>772</v>
      </c>
      <c r="B499" s="66" t="s">
        <v>773</v>
      </c>
      <c r="C499" s="135">
        <v>28096604.27</v>
      </c>
      <c r="D499" s="135">
        <v>35958589.270000003</v>
      </c>
      <c r="E499" s="135">
        <v>56503040.079999998</v>
      </c>
      <c r="F499" s="80">
        <f t="shared" si="32"/>
        <v>20544450.809999995</v>
      </c>
      <c r="G499" s="135">
        <v>48641055.079999998</v>
      </c>
      <c r="H499" s="80">
        <f t="shared" si="30"/>
        <v>48641055.079999998</v>
      </c>
      <c r="I499" s="137">
        <f t="shared" si="29"/>
        <v>0</v>
      </c>
      <c r="J499" s="69" t="str">
        <f t="shared" si="31"/>
        <v>2.1.7</v>
      </c>
    </row>
    <row r="500" spans="1:10" x14ac:dyDescent="0.25">
      <c r="A500" s="66" t="s">
        <v>774</v>
      </c>
      <c r="B500" s="66" t="s">
        <v>775</v>
      </c>
      <c r="C500" s="135">
        <v>28096604.27</v>
      </c>
      <c r="D500" s="135">
        <v>35958589.270000003</v>
      </c>
      <c r="E500" s="135">
        <v>56503040.079999998</v>
      </c>
      <c r="F500" s="80">
        <f t="shared" si="32"/>
        <v>20544450.809999995</v>
      </c>
      <c r="G500" s="135">
        <v>48641055.079999998</v>
      </c>
      <c r="H500" s="80">
        <f t="shared" si="30"/>
        <v>48641055.079999998</v>
      </c>
      <c r="I500" s="137">
        <f t="shared" si="29"/>
        <v>0</v>
      </c>
      <c r="J500" s="69" t="str">
        <f t="shared" si="31"/>
        <v>2.1.7</v>
      </c>
    </row>
    <row r="501" spans="1:10" x14ac:dyDescent="0.25">
      <c r="A501" s="66" t="s">
        <v>776</v>
      </c>
      <c r="B501" s="66" t="s">
        <v>777</v>
      </c>
      <c r="C501" s="135">
        <v>27956308.989999998</v>
      </c>
      <c r="D501" s="135">
        <v>33935040.100000001</v>
      </c>
      <c r="E501" s="135">
        <v>54460658.759999998</v>
      </c>
      <c r="F501" s="80">
        <f t="shared" si="32"/>
        <v>20525618.659999996</v>
      </c>
      <c r="G501" s="135">
        <v>48481927.649999999</v>
      </c>
      <c r="H501" s="80">
        <f t="shared" si="30"/>
        <v>48481927.649999991</v>
      </c>
      <c r="I501" s="137">
        <f t="shared" si="29"/>
        <v>0</v>
      </c>
      <c r="J501" s="69" t="str">
        <f t="shared" si="31"/>
        <v>2.1.7</v>
      </c>
    </row>
    <row r="502" spans="1:10" x14ac:dyDescent="0.25">
      <c r="A502" s="66" t="s">
        <v>2346</v>
      </c>
      <c r="B502" s="66" t="s">
        <v>2347</v>
      </c>
      <c r="C502" s="135">
        <v>0</v>
      </c>
      <c r="D502" s="135">
        <v>83980.76</v>
      </c>
      <c r="E502" s="135">
        <v>83980.76</v>
      </c>
      <c r="F502" s="80">
        <f t="shared" si="32"/>
        <v>0</v>
      </c>
      <c r="G502" s="135">
        <v>0</v>
      </c>
      <c r="H502" s="80">
        <f t="shared" si="30"/>
        <v>0</v>
      </c>
      <c r="I502" s="137">
        <f t="shared" ref="I502:I565" si="33">+G502-H502</f>
        <v>0</v>
      </c>
      <c r="J502" s="69" t="str">
        <f t="shared" si="31"/>
        <v>2.1.7</v>
      </c>
    </row>
    <row r="503" spans="1:10" x14ac:dyDescent="0.25">
      <c r="A503" s="66" t="s">
        <v>2348</v>
      </c>
      <c r="B503" s="66" t="s">
        <v>2349</v>
      </c>
      <c r="C503" s="135">
        <v>0</v>
      </c>
      <c r="D503" s="135">
        <v>2113.41</v>
      </c>
      <c r="E503" s="135">
        <v>2113.41</v>
      </c>
      <c r="F503" s="80">
        <f t="shared" si="32"/>
        <v>0</v>
      </c>
      <c r="G503" s="135">
        <v>0</v>
      </c>
      <c r="H503" s="80">
        <f t="shared" si="30"/>
        <v>0</v>
      </c>
      <c r="I503" s="137">
        <f t="shared" si="33"/>
        <v>0</v>
      </c>
      <c r="J503" s="69" t="str">
        <f t="shared" si="31"/>
        <v>2.1.7</v>
      </c>
    </row>
    <row r="504" spans="1:10" x14ac:dyDescent="0.25">
      <c r="A504" s="66" t="s">
        <v>1620</v>
      </c>
      <c r="B504" s="66" t="s">
        <v>1810</v>
      </c>
      <c r="C504" s="135">
        <v>0</v>
      </c>
      <c r="D504" s="135">
        <v>565.59</v>
      </c>
      <c r="E504" s="135">
        <v>705.59</v>
      </c>
      <c r="F504" s="80">
        <f t="shared" si="32"/>
        <v>140</v>
      </c>
      <c r="G504" s="135">
        <v>140</v>
      </c>
      <c r="H504" s="80">
        <f t="shared" si="30"/>
        <v>140</v>
      </c>
      <c r="I504" s="137">
        <f t="shared" si="33"/>
        <v>0</v>
      </c>
      <c r="J504" s="69" t="str">
        <f t="shared" si="31"/>
        <v>2.1.7</v>
      </c>
    </row>
    <row r="505" spans="1:10" x14ac:dyDescent="0.25">
      <c r="A505" s="66" t="s">
        <v>1481</v>
      </c>
      <c r="B505" s="66" t="s">
        <v>1482</v>
      </c>
      <c r="C505" s="135">
        <v>0</v>
      </c>
      <c r="D505" s="135">
        <v>38888.639999999999</v>
      </c>
      <c r="E505" s="135">
        <v>38888.639999999999</v>
      </c>
      <c r="F505" s="80">
        <f t="shared" si="32"/>
        <v>0</v>
      </c>
      <c r="G505" s="135">
        <v>0</v>
      </c>
      <c r="H505" s="80">
        <f t="shared" si="30"/>
        <v>0</v>
      </c>
      <c r="I505" s="137">
        <f t="shared" si="33"/>
        <v>0</v>
      </c>
      <c r="J505" s="69" t="str">
        <f t="shared" si="31"/>
        <v>2.1.7</v>
      </c>
    </row>
    <row r="506" spans="1:10" x14ac:dyDescent="0.25">
      <c r="A506" s="66" t="s">
        <v>2350</v>
      </c>
      <c r="B506" s="66" t="s">
        <v>2351</v>
      </c>
      <c r="C506" s="135">
        <v>0</v>
      </c>
      <c r="D506" s="135">
        <v>289206.53999999998</v>
      </c>
      <c r="E506" s="135">
        <v>289206.53999999998</v>
      </c>
      <c r="F506" s="80">
        <f t="shared" si="32"/>
        <v>0</v>
      </c>
      <c r="G506" s="135">
        <v>0</v>
      </c>
      <c r="H506" s="80">
        <f t="shared" si="30"/>
        <v>0</v>
      </c>
      <c r="I506" s="137">
        <f t="shared" si="33"/>
        <v>0</v>
      </c>
      <c r="J506" s="69" t="str">
        <f t="shared" si="31"/>
        <v>2.1.7</v>
      </c>
    </row>
    <row r="507" spans="1:10" x14ac:dyDescent="0.25">
      <c r="A507" s="66" t="s">
        <v>2352</v>
      </c>
      <c r="B507" s="66" t="s">
        <v>2353</v>
      </c>
      <c r="C507" s="135">
        <v>0</v>
      </c>
      <c r="D507" s="135">
        <v>245625</v>
      </c>
      <c r="E507" s="135">
        <v>245625</v>
      </c>
      <c r="F507" s="80">
        <f t="shared" si="32"/>
        <v>0</v>
      </c>
      <c r="G507" s="135">
        <v>0</v>
      </c>
      <c r="H507" s="80">
        <f t="shared" si="30"/>
        <v>0</v>
      </c>
      <c r="I507" s="137">
        <f t="shared" si="33"/>
        <v>0</v>
      </c>
      <c r="J507" s="69" t="str">
        <f t="shared" si="31"/>
        <v>2.1.7</v>
      </c>
    </row>
    <row r="508" spans="1:10" x14ac:dyDescent="0.25">
      <c r="A508" s="66" t="s">
        <v>2354</v>
      </c>
      <c r="B508" s="66" t="s">
        <v>2355</v>
      </c>
      <c r="C508" s="135">
        <v>0</v>
      </c>
      <c r="D508" s="135">
        <v>2236.58</v>
      </c>
      <c r="E508" s="135">
        <v>2236.58</v>
      </c>
      <c r="F508" s="80">
        <f t="shared" si="32"/>
        <v>0</v>
      </c>
      <c r="G508" s="135">
        <v>0</v>
      </c>
      <c r="H508" s="80">
        <f t="shared" si="30"/>
        <v>0</v>
      </c>
      <c r="I508" s="137">
        <f t="shared" si="33"/>
        <v>0</v>
      </c>
      <c r="J508" s="69" t="str">
        <f t="shared" si="31"/>
        <v>2.1.7</v>
      </c>
    </row>
    <row r="509" spans="1:10" x14ac:dyDescent="0.25">
      <c r="A509" s="66" t="s">
        <v>2356</v>
      </c>
      <c r="B509" s="66" t="s">
        <v>2357</v>
      </c>
      <c r="C509" s="135">
        <v>0</v>
      </c>
      <c r="D509" s="135">
        <v>21944</v>
      </c>
      <c r="E509" s="135">
        <v>21944</v>
      </c>
      <c r="F509" s="80">
        <f t="shared" si="32"/>
        <v>0</v>
      </c>
      <c r="G509" s="135">
        <v>0</v>
      </c>
      <c r="H509" s="80">
        <f t="shared" si="30"/>
        <v>0</v>
      </c>
      <c r="I509" s="137">
        <f t="shared" si="33"/>
        <v>0</v>
      </c>
      <c r="J509" s="69" t="str">
        <f t="shared" si="31"/>
        <v>2.1.7</v>
      </c>
    </row>
    <row r="510" spans="1:10" x14ac:dyDescent="0.25">
      <c r="A510" s="66" t="s">
        <v>2358</v>
      </c>
      <c r="B510" s="66" t="s">
        <v>2359</v>
      </c>
      <c r="C510" s="135">
        <v>0</v>
      </c>
      <c r="D510" s="135">
        <v>3020564.7</v>
      </c>
      <c r="E510" s="135">
        <v>3020564.7</v>
      </c>
      <c r="F510" s="80">
        <f t="shared" si="32"/>
        <v>0</v>
      </c>
      <c r="G510" s="135">
        <v>0</v>
      </c>
      <c r="H510" s="80">
        <f t="shared" si="30"/>
        <v>0</v>
      </c>
      <c r="I510" s="137">
        <f t="shared" si="33"/>
        <v>0</v>
      </c>
      <c r="J510" s="69" t="str">
        <f t="shared" si="31"/>
        <v>2.1.7</v>
      </c>
    </row>
    <row r="511" spans="1:10" x14ac:dyDescent="0.25">
      <c r="A511" s="66" t="s">
        <v>778</v>
      </c>
      <c r="B511" s="66" t="s">
        <v>779</v>
      </c>
      <c r="C511" s="135">
        <v>280</v>
      </c>
      <c r="D511" s="135">
        <v>294714.5</v>
      </c>
      <c r="E511" s="135">
        <v>294434.5</v>
      </c>
      <c r="F511" s="80">
        <f t="shared" si="32"/>
        <v>-280</v>
      </c>
      <c r="G511" s="135">
        <v>0</v>
      </c>
      <c r="H511" s="80">
        <f t="shared" si="30"/>
        <v>0</v>
      </c>
      <c r="I511" s="137">
        <f t="shared" si="33"/>
        <v>0</v>
      </c>
      <c r="J511" s="69" t="str">
        <f t="shared" si="31"/>
        <v>2.1.7</v>
      </c>
    </row>
    <row r="512" spans="1:10" x14ac:dyDescent="0.25">
      <c r="A512" s="66" t="s">
        <v>780</v>
      </c>
      <c r="B512" s="66" t="s">
        <v>781</v>
      </c>
      <c r="C512" s="135">
        <v>0</v>
      </c>
      <c r="D512" s="135">
        <v>52490.74</v>
      </c>
      <c r="E512" s="135">
        <v>52490.74</v>
      </c>
      <c r="F512" s="80">
        <f t="shared" si="32"/>
        <v>0</v>
      </c>
      <c r="G512" s="135">
        <v>0</v>
      </c>
      <c r="H512" s="80">
        <f t="shared" si="30"/>
        <v>0</v>
      </c>
      <c r="I512" s="137">
        <f t="shared" si="33"/>
        <v>0</v>
      </c>
      <c r="J512" s="69" t="str">
        <f t="shared" si="31"/>
        <v>2.1.7</v>
      </c>
    </row>
    <row r="513" spans="1:10" x14ac:dyDescent="0.25">
      <c r="A513" s="66" t="s">
        <v>782</v>
      </c>
      <c r="B513" s="66" t="s">
        <v>783</v>
      </c>
      <c r="C513" s="135">
        <v>101447.62</v>
      </c>
      <c r="D513" s="135">
        <v>228278.46</v>
      </c>
      <c r="E513" s="135">
        <v>126830.84</v>
      </c>
      <c r="F513" s="80">
        <f t="shared" si="32"/>
        <v>-101447.62</v>
      </c>
      <c r="G513" s="135">
        <v>0</v>
      </c>
      <c r="H513" s="80">
        <f t="shared" si="30"/>
        <v>0</v>
      </c>
      <c r="I513" s="137">
        <f t="shared" si="33"/>
        <v>0</v>
      </c>
      <c r="J513" s="69" t="str">
        <f t="shared" si="31"/>
        <v>2.1.7</v>
      </c>
    </row>
    <row r="514" spans="1:10" x14ac:dyDescent="0.25">
      <c r="A514" s="66" t="s">
        <v>784</v>
      </c>
      <c r="B514" s="66" t="s">
        <v>785</v>
      </c>
      <c r="C514" s="135">
        <v>946542.48</v>
      </c>
      <c r="D514" s="135">
        <v>3443070.27</v>
      </c>
      <c r="E514" s="135">
        <v>2496527.79</v>
      </c>
      <c r="F514" s="80">
        <f t="shared" si="32"/>
        <v>-946542.48</v>
      </c>
      <c r="G514" s="135">
        <v>0</v>
      </c>
      <c r="H514" s="80">
        <f t="shared" si="30"/>
        <v>0</v>
      </c>
      <c r="I514" s="137">
        <f t="shared" si="33"/>
        <v>0</v>
      </c>
      <c r="J514" s="69" t="str">
        <f t="shared" si="31"/>
        <v>2.1.7</v>
      </c>
    </row>
    <row r="515" spans="1:10" x14ac:dyDescent="0.25">
      <c r="A515" s="66" t="s">
        <v>786</v>
      </c>
      <c r="B515" s="66" t="s">
        <v>787</v>
      </c>
      <c r="C515" s="135">
        <v>14433.79</v>
      </c>
      <c r="D515" s="135">
        <v>34314.410000000003</v>
      </c>
      <c r="E515" s="135">
        <v>19880.62</v>
      </c>
      <c r="F515" s="80">
        <f t="shared" si="32"/>
        <v>-14433.790000000005</v>
      </c>
      <c r="G515" s="135">
        <v>0</v>
      </c>
      <c r="H515" s="80">
        <f t="shared" ref="H515:H578" si="34">+C515+F515</f>
        <v>0</v>
      </c>
      <c r="I515" s="137">
        <f t="shared" si="33"/>
        <v>0</v>
      </c>
      <c r="J515" s="69" t="str">
        <f t="shared" ref="J515:J578" si="35">MID(A515,1,5)</f>
        <v>2.1.7</v>
      </c>
    </row>
    <row r="516" spans="1:10" x14ac:dyDescent="0.25">
      <c r="A516" s="66" t="s">
        <v>788</v>
      </c>
      <c r="B516" s="66" t="s">
        <v>789</v>
      </c>
      <c r="C516" s="135">
        <v>6700</v>
      </c>
      <c r="D516" s="135">
        <v>2250431</v>
      </c>
      <c r="E516" s="135">
        <v>2243731</v>
      </c>
      <c r="F516" s="80">
        <f t="shared" si="32"/>
        <v>-6700</v>
      </c>
      <c r="G516" s="135">
        <v>0</v>
      </c>
      <c r="H516" s="80">
        <f t="shared" si="34"/>
        <v>0</v>
      </c>
      <c r="I516" s="137">
        <f t="shared" si="33"/>
        <v>0</v>
      </c>
      <c r="J516" s="69" t="str">
        <f t="shared" si="35"/>
        <v>2.1.7</v>
      </c>
    </row>
    <row r="517" spans="1:10" x14ac:dyDescent="0.25">
      <c r="A517" s="66" t="s">
        <v>790</v>
      </c>
      <c r="B517" s="66" t="s">
        <v>791</v>
      </c>
      <c r="C517" s="135">
        <v>540924</v>
      </c>
      <c r="D517" s="135">
        <v>2582894</v>
      </c>
      <c r="E517" s="135">
        <v>2041970</v>
      </c>
      <c r="F517" s="80">
        <f t="shared" si="32"/>
        <v>-540924</v>
      </c>
      <c r="G517" s="135">
        <v>0</v>
      </c>
      <c r="H517" s="80">
        <f t="shared" si="34"/>
        <v>0</v>
      </c>
      <c r="I517" s="137">
        <f t="shared" si="33"/>
        <v>0</v>
      </c>
      <c r="J517" s="69" t="str">
        <f t="shared" si="35"/>
        <v>2.1.7</v>
      </c>
    </row>
    <row r="518" spans="1:10" x14ac:dyDescent="0.25">
      <c r="A518" s="66" t="s">
        <v>792</v>
      </c>
      <c r="B518" s="66" t="s">
        <v>793</v>
      </c>
      <c r="C518" s="135">
        <v>0</v>
      </c>
      <c r="D518" s="135">
        <v>26491.35</v>
      </c>
      <c r="E518" s="135">
        <v>26491.35</v>
      </c>
      <c r="F518" s="80">
        <f t="shared" si="32"/>
        <v>0</v>
      </c>
      <c r="G518" s="135">
        <v>0</v>
      </c>
      <c r="H518" s="80">
        <f t="shared" si="34"/>
        <v>0</v>
      </c>
      <c r="I518" s="137">
        <f t="shared" si="33"/>
        <v>0</v>
      </c>
      <c r="J518" s="69" t="str">
        <f t="shared" si="35"/>
        <v>2.1.7</v>
      </c>
    </row>
    <row r="519" spans="1:10" x14ac:dyDescent="0.25">
      <c r="A519" s="66" t="s">
        <v>794</v>
      </c>
      <c r="B519" s="66" t="s">
        <v>795</v>
      </c>
      <c r="C519" s="135">
        <v>39288.04</v>
      </c>
      <c r="D519" s="135">
        <v>250983.43</v>
      </c>
      <c r="E519" s="135">
        <v>211695.39</v>
      </c>
      <c r="F519" s="80">
        <f t="shared" si="32"/>
        <v>-39288.039999999979</v>
      </c>
      <c r="G519" s="135">
        <v>0</v>
      </c>
      <c r="H519" s="80">
        <f t="shared" si="34"/>
        <v>0</v>
      </c>
      <c r="I519" s="137">
        <f t="shared" si="33"/>
        <v>0</v>
      </c>
      <c r="J519" s="69" t="str">
        <f t="shared" si="35"/>
        <v>2.1.7</v>
      </c>
    </row>
    <row r="520" spans="1:10" x14ac:dyDescent="0.25">
      <c r="A520" s="66" t="s">
        <v>796</v>
      </c>
      <c r="B520" s="66" t="s">
        <v>797</v>
      </c>
      <c r="C520" s="135">
        <v>-27107</v>
      </c>
      <c r="D520" s="135">
        <v>150657</v>
      </c>
      <c r="E520" s="135">
        <v>177764</v>
      </c>
      <c r="F520" s="80">
        <f t="shared" si="32"/>
        <v>27107</v>
      </c>
      <c r="G520" s="135">
        <v>0</v>
      </c>
      <c r="H520" s="80">
        <f t="shared" si="34"/>
        <v>0</v>
      </c>
      <c r="I520" s="137">
        <f t="shared" si="33"/>
        <v>0</v>
      </c>
      <c r="J520" s="69" t="str">
        <f t="shared" si="35"/>
        <v>2.1.7</v>
      </c>
    </row>
    <row r="521" spans="1:10" x14ac:dyDescent="0.25">
      <c r="A521" s="66" t="s">
        <v>798</v>
      </c>
      <c r="B521" s="66" t="s">
        <v>799</v>
      </c>
      <c r="C521" s="135">
        <v>0</v>
      </c>
      <c r="D521" s="135">
        <v>8472</v>
      </c>
      <c r="E521" s="135">
        <v>8472</v>
      </c>
      <c r="F521" s="80">
        <f t="shared" si="32"/>
        <v>0</v>
      </c>
      <c r="G521" s="135">
        <v>0</v>
      </c>
      <c r="H521" s="80">
        <f t="shared" si="34"/>
        <v>0</v>
      </c>
      <c r="I521" s="137">
        <f t="shared" si="33"/>
        <v>0</v>
      </c>
      <c r="J521" s="69" t="str">
        <f t="shared" si="35"/>
        <v>2.1.7</v>
      </c>
    </row>
    <row r="522" spans="1:10" x14ac:dyDescent="0.25">
      <c r="A522" s="66" t="s">
        <v>2256</v>
      </c>
      <c r="B522" s="66" t="s">
        <v>2257</v>
      </c>
      <c r="C522" s="135">
        <v>0</v>
      </c>
      <c r="D522" s="135">
        <v>804888.11</v>
      </c>
      <c r="E522" s="135">
        <v>804888.11</v>
      </c>
      <c r="F522" s="80">
        <f t="shared" si="32"/>
        <v>0</v>
      </c>
      <c r="G522" s="135">
        <v>0</v>
      </c>
      <c r="H522" s="80">
        <f t="shared" si="34"/>
        <v>0</v>
      </c>
      <c r="I522" s="137">
        <f t="shared" si="33"/>
        <v>0</v>
      </c>
      <c r="J522" s="69" t="str">
        <f t="shared" si="35"/>
        <v>2.1.7</v>
      </c>
    </row>
    <row r="523" spans="1:10" x14ac:dyDescent="0.25">
      <c r="A523" s="66" t="s">
        <v>800</v>
      </c>
      <c r="B523" s="66" t="s">
        <v>801</v>
      </c>
      <c r="C523" s="135">
        <v>75590.36</v>
      </c>
      <c r="D523" s="135">
        <v>5885922.7699999996</v>
      </c>
      <c r="E523" s="135">
        <v>5838697.6699999999</v>
      </c>
      <c r="F523" s="80">
        <f t="shared" si="32"/>
        <v>-47225.099999999627</v>
      </c>
      <c r="G523" s="135">
        <v>28365.26</v>
      </c>
      <c r="H523" s="80">
        <f t="shared" si="34"/>
        <v>28365.260000000373</v>
      </c>
      <c r="I523" s="137">
        <f t="shared" si="33"/>
        <v>-3.7471181713044643E-10</v>
      </c>
      <c r="J523" s="69" t="str">
        <f t="shared" si="35"/>
        <v>2.1.7</v>
      </c>
    </row>
    <row r="524" spans="1:10" x14ac:dyDescent="0.25">
      <c r="A524" s="66" t="s">
        <v>2258</v>
      </c>
      <c r="B524" s="66" t="s">
        <v>2259</v>
      </c>
      <c r="C524" s="135">
        <v>0</v>
      </c>
      <c r="D524" s="135">
        <v>37491.480000000003</v>
      </c>
      <c r="E524" s="135">
        <v>37491.480000000003</v>
      </c>
      <c r="F524" s="80">
        <f t="shared" si="32"/>
        <v>0</v>
      </c>
      <c r="G524" s="135">
        <v>0</v>
      </c>
      <c r="H524" s="80">
        <f t="shared" si="34"/>
        <v>0</v>
      </c>
      <c r="I524" s="137">
        <f t="shared" si="33"/>
        <v>0</v>
      </c>
      <c r="J524" s="69" t="str">
        <f t="shared" si="35"/>
        <v>2.1.7</v>
      </c>
    </row>
    <row r="525" spans="1:10" x14ac:dyDescent="0.25">
      <c r="A525" s="66" t="s">
        <v>802</v>
      </c>
      <c r="B525" s="66" t="s">
        <v>803</v>
      </c>
      <c r="C525" s="135">
        <v>0</v>
      </c>
      <c r="D525" s="135">
        <v>1239</v>
      </c>
      <c r="E525" s="135">
        <v>1239</v>
      </c>
      <c r="F525" s="80">
        <f t="shared" si="32"/>
        <v>0</v>
      </c>
      <c r="G525" s="135">
        <v>0</v>
      </c>
      <c r="H525" s="80">
        <f t="shared" si="34"/>
        <v>0</v>
      </c>
      <c r="I525" s="137">
        <f t="shared" si="33"/>
        <v>0</v>
      </c>
      <c r="J525" s="69" t="str">
        <f t="shared" si="35"/>
        <v>2.1.7</v>
      </c>
    </row>
    <row r="526" spans="1:10" x14ac:dyDescent="0.25">
      <c r="A526" s="66" t="s">
        <v>1421</v>
      </c>
      <c r="B526" s="66" t="s">
        <v>1422</v>
      </c>
      <c r="C526" s="135">
        <v>1901465.76</v>
      </c>
      <c r="D526" s="135">
        <v>0</v>
      </c>
      <c r="E526" s="135">
        <v>1848283.94</v>
      </c>
      <c r="F526" s="80">
        <f t="shared" si="32"/>
        <v>1848283.94</v>
      </c>
      <c r="G526" s="135">
        <v>3749749.7</v>
      </c>
      <c r="H526" s="80">
        <f t="shared" si="34"/>
        <v>3749749.7</v>
      </c>
      <c r="I526" s="137">
        <f t="shared" si="33"/>
        <v>0</v>
      </c>
      <c r="J526" s="69" t="str">
        <f t="shared" si="35"/>
        <v>2.1.7</v>
      </c>
    </row>
    <row r="527" spans="1:10" x14ac:dyDescent="0.25">
      <c r="A527" s="66" t="s">
        <v>1423</v>
      </c>
      <c r="B527" s="66" t="s">
        <v>1424</v>
      </c>
      <c r="C527" s="135">
        <v>863345.12</v>
      </c>
      <c r="D527" s="135">
        <v>0</v>
      </c>
      <c r="E527" s="135">
        <v>837896.16</v>
      </c>
      <c r="F527" s="80">
        <f t="shared" si="32"/>
        <v>837896.16</v>
      </c>
      <c r="G527" s="135">
        <v>1701241.28</v>
      </c>
      <c r="H527" s="80">
        <f t="shared" si="34"/>
        <v>1701241.28</v>
      </c>
      <c r="I527" s="137">
        <f t="shared" si="33"/>
        <v>0</v>
      </c>
      <c r="J527" s="69" t="str">
        <f t="shared" si="35"/>
        <v>2.1.7</v>
      </c>
    </row>
    <row r="528" spans="1:10" x14ac:dyDescent="0.25">
      <c r="A528" s="66" t="s">
        <v>1425</v>
      </c>
      <c r="B528" s="66" t="s">
        <v>1426</v>
      </c>
      <c r="C528" s="135">
        <v>11559564.76</v>
      </c>
      <c r="D528" s="135">
        <v>0</v>
      </c>
      <c r="E528" s="135">
        <v>11213091.09</v>
      </c>
      <c r="F528" s="80">
        <f t="shared" si="32"/>
        <v>11213091.09</v>
      </c>
      <c r="G528" s="135">
        <v>22772655.850000001</v>
      </c>
      <c r="H528" s="80">
        <f t="shared" si="34"/>
        <v>22772655.850000001</v>
      </c>
      <c r="I528" s="137">
        <f t="shared" si="33"/>
        <v>0</v>
      </c>
      <c r="J528" s="69" t="str">
        <f t="shared" si="35"/>
        <v>2.1.7</v>
      </c>
    </row>
    <row r="529" spans="1:10" x14ac:dyDescent="0.25">
      <c r="A529" s="66" t="s">
        <v>1427</v>
      </c>
      <c r="B529" s="66" t="s">
        <v>1428</v>
      </c>
      <c r="C529" s="135">
        <v>4592491.13</v>
      </c>
      <c r="D529" s="135">
        <v>0</v>
      </c>
      <c r="E529" s="135">
        <v>4436003.8899999997</v>
      </c>
      <c r="F529" s="80">
        <f t="shared" si="32"/>
        <v>4436003.8899999997</v>
      </c>
      <c r="G529" s="135">
        <v>9028495.0199999996</v>
      </c>
      <c r="H529" s="80">
        <f t="shared" si="34"/>
        <v>9028495.0199999996</v>
      </c>
      <c r="I529" s="137">
        <f t="shared" si="33"/>
        <v>0</v>
      </c>
      <c r="J529" s="69" t="str">
        <f t="shared" si="35"/>
        <v>2.1.7</v>
      </c>
    </row>
    <row r="530" spans="1:10" x14ac:dyDescent="0.25">
      <c r="A530" s="66" t="s">
        <v>1429</v>
      </c>
      <c r="B530" s="66" t="s">
        <v>1430</v>
      </c>
      <c r="C530" s="135">
        <v>1741578.82</v>
      </c>
      <c r="D530" s="135">
        <v>13407740.77</v>
      </c>
      <c r="E530" s="135">
        <v>11666161.949999999</v>
      </c>
      <c r="F530" s="80">
        <f t="shared" si="32"/>
        <v>-1741578.8200000003</v>
      </c>
      <c r="G530" s="135">
        <v>0</v>
      </c>
      <c r="H530" s="80">
        <f t="shared" si="34"/>
        <v>0</v>
      </c>
      <c r="I530" s="137">
        <f t="shared" si="33"/>
        <v>0</v>
      </c>
      <c r="J530" s="69" t="str">
        <f t="shared" si="35"/>
        <v>2.1.7</v>
      </c>
    </row>
    <row r="531" spans="1:10" x14ac:dyDescent="0.25">
      <c r="A531" s="66" t="s">
        <v>1483</v>
      </c>
      <c r="B531" s="66" t="s">
        <v>1484</v>
      </c>
      <c r="C531" s="135">
        <v>1259905.6599999999</v>
      </c>
      <c r="D531" s="135">
        <v>0</v>
      </c>
      <c r="E531" s="135">
        <v>1225785.76</v>
      </c>
      <c r="F531" s="80">
        <f t="shared" si="32"/>
        <v>1225785.76</v>
      </c>
      <c r="G531" s="135">
        <v>2485691.42</v>
      </c>
      <c r="H531" s="80">
        <f t="shared" si="34"/>
        <v>2485691.42</v>
      </c>
      <c r="I531" s="137">
        <f t="shared" si="33"/>
        <v>0</v>
      </c>
      <c r="J531" s="69" t="str">
        <f t="shared" si="35"/>
        <v>2.1.7</v>
      </c>
    </row>
    <row r="532" spans="1:10" x14ac:dyDescent="0.25">
      <c r="A532" s="66" t="s">
        <v>1485</v>
      </c>
      <c r="B532" s="66" t="s">
        <v>1486</v>
      </c>
      <c r="C532" s="135">
        <v>1744235.41</v>
      </c>
      <c r="D532" s="135">
        <v>0</v>
      </c>
      <c r="E532" s="135">
        <v>1855773.71</v>
      </c>
      <c r="F532" s="80">
        <f t="shared" si="32"/>
        <v>1855773.71</v>
      </c>
      <c r="G532" s="135">
        <v>3600009.12</v>
      </c>
      <c r="H532" s="80">
        <f t="shared" si="34"/>
        <v>3600009.12</v>
      </c>
      <c r="I532" s="137">
        <f t="shared" si="33"/>
        <v>0</v>
      </c>
      <c r="J532" s="69" t="str">
        <f t="shared" si="35"/>
        <v>2.1.7</v>
      </c>
    </row>
    <row r="533" spans="1:10" x14ac:dyDescent="0.25">
      <c r="A533" s="66" t="s">
        <v>1487</v>
      </c>
      <c r="B533" s="66" t="s">
        <v>1488</v>
      </c>
      <c r="C533" s="135">
        <v>734109.43</v>
      </c>
      <c r="D533" s="135">
        <v>0</v>
      </c>
      <c r="E533" s="135">
        <v>711078.51</v>
      </c>
      <c r="F533" s="80">
        <f t="shared" si="32"/>
        <v>711078.51</v>
      </c>
      <c r="G533" s="135">
        <v>1445187.94</v>
      </c>
      <c r="H533" s="80">
        <f t="shared" si="34"/>
        <v>1445187.94</v>
      </c>
      <c r="I533" s="137">
        <f t="shared" si="33"/>
        <v>0</v>
      </c>
      <c r="J533" s="69" t="str">
        <f t="shared" si="35"/>
        <v>2.1.7</v>
      </c>
    </row>
    <row r="534" spans="1:10" x14ac:dyDescent="0.25">
      <c r="A534" s="66" t="s">
        <v>1489</v>
      </c>
      <c r="B534" s="66" t="s">
        <v>1490</v>
      </c>
      <c r="C534" s="135">
        <v>923071.68</v>
      </c>
      <c r="D534" s="135">
        <v>0</v>
      </c>
      <c r="E534" s="135">
        <v>891467.28</v>
      </c>
      <c r="F534" s="80">
        <f t="shared" si="32"/>
        <v>891467.28</v>
      </c>
      <c r="G534" s="135">
        <v>1814538.96</v>
      </c>
      <c r="H534" s="80">
        <f t="shared" si="34"/>
        <v>1814538.96</v>
      </c>
      <c r="I534" s="137">
        <f t="shared" si="33"/>
        <v>0</v>
      </c>
      <c r="J534" s="69" t="str">
        <f t="shared" si="35"/>
        <v>2.1.7</v>
      </c>
    </row>
    <row r="535" spans="1:10" x14ac:dyDescent="0.25">
      <c r="A535" s="66" t="s">
        <v>1621</v>
      </c>
      <c r="B535" s="66" t="s">
        <v>1622</v>
      </c>
      <c r="C535" s="135">
        <v>1246</v>
      </c>
      <c r="D535" s="135">
        <v>258480</v>
      </c>
      <c r="E535" s="135">
        <v>257234</v>
      </c>
      <c r="F535" s="80">
        <f t="shared" si="32"/>
        <v>-1246</v>
      </c>
      <c r="G535" s="135">
        <v>0</v>
      </c>
      <c r="H535" s="80">
        <f t="shared" si="34"/>
        <v>0</v>
      </c>
      <c r="I535" s="137">
        <f t="shared" si="33"/>
        <v>0</v>
      </c>
      <c r="J535" s="69" t="str">
        <f t="shared" si="35"/>
        <v>2.1.7</v>
      </c>
    </row>
    <row r="536" spans="1:10" x14ac:dyDescent="0.25">
      <c r="A536" s="66" t="s">
        <v>2360</v>
      </c>
      <c r="B536" s="66" t="s">
        <v>2361</v>
      </c>
      <c r="C536" s="135">
        <v>0</v>
      </c>
      <c r="D536" s="135">
        <v>42780</v>
      </c>
      <c r="E536" s="135">
        <v>42780</v>
      </c>
      <c r="F536" s="80">
        <f t="shared" si="32"/>
        <v>0</v>
      </c>
      <c r="G536" s="135">
        <v>0</v>
      </c>
      <c r="H536" s="80">
        <f t="shared" si="34"/>
        <v>0</v>
      </c>
      <c r="I536" s="137">
        <f t="shared" si="33"/>
        <v>0</v>
      </c>
      <c r="J536" s="69" t="str">
        <f t="shared" si="35"/>
        <v>2.1.7</v>
      </c>
    </row>
    <row r="537" spans="1:10" x14ac:dyDescent="0.25">
      <c r="A537" s="66" t="s">
        <v>2362</v>
      </c>
      <c r="B537" s="66" t="s">
        <v>2363</v>
      </c>
      <c r="C537" s="135">
        <v>0</v>
      </c>
      <c r="D537" s="135">
        <v>3269</v>
      </c>
      <c r="E537" s="135">
        <v>3269</v>
      </c>
      <c r="F537" s="80">
        <f t="shared" si="32"/>
        <v>0</v>
      </c>
      <c r="G537" s="135">
        <v>0</v>
      </c>
      <c r="H537" s="80">
        <f t="shared" si="34"/>
        <v>0</v>
      </c>
      <c r="I537" s="137">
        <f t="shared" si="33"/>
        <v>0</v>
      </c>
      <c r="J537" s="69" t="str">
        <f t="shared" si="35"/>
        <v>2.1.7</v>
      </c>
    </row>
    <row r="538" spans="1:10" x14ac:dyDescent="0.25">
      <c r="A538" s="66" t="s">
        <v>1689</v>
      </c>
      <c r="B538" s="66" t="s">
        <v>1690</v>
      </c>
      <c r="C538" s="135">
        <v>625282.81999999995</v>
      </c>
      <c r="D538" s="135">
        <v>0</v>
      </c>
      <c r="E538" s="135">
        <v>613880.27</v>
      </c>
      <c r="F538" s="80">
        <f t="shared" si="32"/>
        <v>613880.27</v>
      </c>
      <c r="G538" s="135">
        <v>1239163.0900000001</v>
      </c>
      <c r="H538" s="80">
        <f t="shared" si="34"/>
        <v>1239163.0899999999</v>
      </c>
      <c r="I538" s="137">
        <f t="shared" si="33"/>
        <v>0</v>
      </c>
      <c r="J538" s="69" t="str">
        <f t="shared" si="35"/>
        <v>2.1.7</v>
      </c>
    </row>
    <row r="539" spans="1:10" x14ac:dyDescent="0.25">
      <c r="A539" s="66" t="s">
        <v>1691</v>
      </c>
      <c r="B539" s="66" t="s">
        <v>1692</v>
      </c>
      <c r="C539" s="135">
        <v>115196.43</v>
      </c>
      <c r="D539" s="135">
        <v>0</v>
      </c>
      <c r="E539" s="135">
        <v>112639.07</v>
      </c>
      <c r="F539" s="80">
        <f t="shared" si="32"/>
        <v>112639.07</v>
      </c>
      <c r="G539" s="135">
        <v>227835.5</v>
      </c>
      <c r="H539" s="80">
        <f t="shared" si="34"/>
        <v>227835.5</v>
      </c>
      <c r="I539" s="137">
        <f t="shared" si="33"/>
        <v>0</v>
      </c>
      <c r="J539" s="69" t="str">
        <f t="shared" si="35"/>
        <v>2.1.7</v>
      </c>
    </row>
    <row r="540" spans="1:10" x14ac:dyDescent="0.25">
      <c r="A540" s="66" t="s">
        <v>1693</v>
      </c>
      <c r="B540" s="66" t="s">
        <v>1694</v>
      </c>
      <c r="C540" s="135">
        <v>70256.89</v>
      </c>
      <c r="D540" s="135">
        <v>0</v>
      </c>
      <c r="E540" s="135">
        <v>68279.03</v>
      </c>
      <c r="F540" s="80">
        <f t="shared" si="32"/>
        <v>68279.03</v>
      </c>
      <c r="G540" s="135">
        <v>138535.92000000001</v>
      </c>
      <c r="H540" s="80">
        <f t="shared" si="34"/>
        <v>138535.91999999998</v>
      </c>
      <c r="I540" s="137">
        <f t="shared" si="33"/>
        <v>0</v>
      </c>
      <c r="J540" s="69" t="str">
        <f t="shared" si="35"/>
        <v>2.1.7</v>
      </c>
    </row>
    <row r="541" spans="1:10" x14ac:dyDescent="0.25">
      <c r="A541" s="66" t="s">
        <v>1695</v>
      </c>
      <c r="B541" s="66" t="s">
        <v>1696</v>
      </c>
      <c r="C541" s="135">
        <v>126459.79</v>
      </c>
      <c r="D541" s="135">
        <v>0</v>
      </c>
      <c r="E541" s="135">
        <v>123858.8</v>
      </c>
      <c r="F541" s="80">
        <f t="shared" si="32"/>
        <v>123858.8</v>
      </c>
      <c r="G541" s="135">
        <v>250318.59</v>
      </c>
      <c r="H541" s="80">
        <f t="shared" si="34"/>
        <v>250318.59</v>
      </c>
      <c r="I541" s="137">
        <f t="shared" si="33"/>
        <v>0</v>
      </c>
      <c r="J541" s="69" t="str">
        <f t="shared" si="35"/>
        <v>2.1.7</v>
      </c>
    </row>
    <row r="542" spans="1:10" x14ac:dyDescent="0.25">
      <c r="A542" s="66" t="s">
        <v>1705</v>
      </c>
      <c r="B542" s="66" t="s">
        <v>1706</v>
      </c>
      <c r="C542" s="135">
        <v>0</v>
      </c>
      <c r="D542" s="135">
        <v>312719.09999999998</v>
      </c>
      <c r="E542" s="135">
        <v>312719.09999999998</v>
      </c>
      <c r="F542" s="80">
        <f t="shared" si="32"/>
        <v>0</v>
      </c>
      <c r="G542" s="135">
        <v>0</v>
      </c>
      <c r="H542" s="80">
        <f t="shared" si="34"/>
        <v>0</v>
      </c>
      <c r="I542" s="137">
        <f t="shared" si="33"/>
        <v>0</v>
      </c>
      <c r="J542" s="69" t="str">
        <f t="shared" si="35"/>
        <v>2.1.7</v>
      </c>
    </row>
    <row r="543" spans="1:10" x14ac:dyDescent="0.25">
      <c r="A543" s="66" t="s">
        <v>2364</v>
      </c>
      <c r="B543" s="66" t="s">
        <v>2365</v>
      </c>
      <c r="C543" s="135">
        <v>0</v>
      </c>
      <c r="D543" s="135">
        <v>9457.36</v>
      </c>
      <c r="E543" s="135">
        <v>9457.36</v>
      </c>
      <c r="F543" s="80">
        <f t="shared" si="32"/>
        <v>0</v>
      </c>
      <c r="G543" s="135">
        <v>0</v>
      </c>
      <c r="H543" s="80">
        <f t="shared" si="34"/>
        <v>0</v>
      </c>
      <c r="I543" s="137">
        <f t="shared" si="33"/>
        <v>0</v>
      </c>
      <c r="J543" s="69" t="str">
        <f t="shared" si="35"/>
        <v>2.1.7</v>
      </c>
    </row>
    <row r="544" spans="1:10" x14ac:dyDescent="0.25">
      <c r="A544" s="66" t="s">
        <v>1754</v>
      </c>
      <c r="B544" s="66" t="s">
        <v>1755</v>
      </c>
      <c r="C544" s="135">
        <v>0</v>
      </c>
      <c r="D544" s="135">
        <v>46495.46</v>
      </c>
      <c r="E544" s="135">
        <v>46495.46</v>
      </c>
      <c r="F544" s="80">
        <f t="shared" si="32"/>
        <v>0</v>
      </c>
      <c r="G544" s="135">
        <v>0</v>
      </c>
      <c r="H544" s="80">
        <f t="shared" si="34"/>
        <v>0</v>
      </c>
      <c r="I544" s="137">
        <f t="shared" si="33"/>
        <v>0</v>
      </c>
      <c r="J544" s="69" t="str">
        <f t="shared" si="35"/>
        <v>2.1.7</v>
      </c>
    </row>
    <row r="545" spans="1:10" x14ac:dyDescent="0.25">
      <c r="A545" s="66" t="s">
        <v>2366</v>
      </c>
      <c r="B545" s="66" t="s">
        <v>2367</v>
      </c>
      <c r="C545" s="135">
        <v>0</v>
      </c>
      <c r="D545" s="135">
        <v>5715.22</v>
      </c>
      <c r="E545" s="135">
        <v>5715.22</v>
      </c>
      <c r="F545" s="80">
        <f t="shared" si="32"/>
        <v>0</v>
      </c>
      <c r="G545" s="135">
        <v>0</v>
      </c>
      <c r="H545" s="80">
        <f t="shared" si="34"/>
        <v>0</v>
      </c>
      <c r="I545" s="137">
        <f t="shared" si="33"/>
        <v>0</v>
      </c>
      <c r="J545" s="69" t="str">
        <f t="shared" si="35"/>
        <v>2.1.7</v>
      </c>
    </row>
    <row r="546" spans="1:10" x14ac:dyDescent="0.25">
      <c r="A546" s="66" t="s">
        <v>1785</v>
      </c>
      <c r="B546" s="66" t="s">
        <v>1786</v>
      </c>
      <c r="C546" s="135">
        <v>0</v>
      </c>
      <c r="D546" s="135">
        <v>13431.8</v>
      </c>
      <c r="E546" s="135">
        <v>13431.8</v>
      </c>
      <c r="F546" s="80">
        <f t="shared" si="32"/>
        <v>0</v>
      </c>
      <c r="G546" s="135">
        <v>0</v>
      </c>
      <c r="H546" s="80">
        <f t="shared" si="34"/>
        <v>0</v>
      </c>
      <c r="I546" s="137">
        <f t="shared" si="33"/>
        <v>0</v>
      </c>
      <c r="J546" s="69" t="str">
        <f t="shared" si="35"/>
        <v>2.1.7</v>
      </c>
    </row>
    <row r="547" spans="1:10" x14ac:dyDescent="0.25">
      <c r="A547" s="66" t="s">
        <v>1796</v>
      </c>
      <c r="B547" s="66" t="s">
        <v>1811</v>
      </c>
      <c r="C547" s="135">
        <v>0</v>
      </c>
      <c r="D547" s="135">
        <v>5424</v>
      </c>
      <c r="E547" s="135">
        <v>5424</v>
      </c>
      <c r="F547" s="80">
        <f t="shared" si="32"/>
        <v>0</v>
      </c>
      <c r="G547" s="135">
        <v>0</v>
      </c>
      <c r="H547" s="80">
        <f t="shared" si="34"/>
        <v>0</v>
      </c>
      <c r="I547" s="137">
        <f t="shared" si="33"/>
        <v>0</v>
      </c>
      <c r="J547" s="69" t="str">
        <f t="shared" si="35"/>
        <v>2.1.7</v>
      </c>
    </row>
    <row r="548" spans="1:10" x14ac:dyDescent="0.25">
      <c r="A548" s="66" t="s">
        <v>1812</v>
      </c>
      <c r="B548" s="66" t="s">
        <v>1813</v>
      </c>
      <c r="C548" s="135">
        <v>0</v>
      </c>
      <c r="D548" s="135">
        <v>33216.519999999997</v>
      </c>
      <c r="E548" s="135">
        <v>33216.519999999997</v>
      </c>
      <c r="F548" s="80">
        <f t="shared" si="32"/>
        <v>0</v>
      </c>
      <c r="G548" s="135">
        <v>0</v>
      </c>
      <c r="H548" s="80">
        <f t="shared" si="34"/>
        <v>0</v>
      </c>
      <c r="I548" s="137">
        <f t="shared" si="33"/>
        <v>0</v>
      </c>
      <c r="J548" s="69" t="str">
        <f t="shared" si="35"/>
        <v>2.1.7</v>
      </c>
    </row>
    <row r="549" spans="1:10" x14ac:dyDescent="0.25">
      <c r="A549" s="66" t="s">
        <v>2260</v>
      </c>
      <c r="B549" s="66" t="s">
        <v>2261</v>
      </c>
      <c r="C549" s="135">
        <v>0</v>
      </c>
      <c r="D549" s="135">
        <v>30288.07</v>
      </c>
      <c r="E549" s="135">
        <v>30288.07</v>
      </c>
      <c r="F549" s="80">
        <f t="shared" si="32"/>
        <v>0</v>
      </c>
      <c r="G549" s="135">
        <v>0</v>
      </c>
      <c r="H549" s="80">
        <f t="shared" si="34"/>
        <v>0</v>
      </c>
      <c r="I549" s="137">
        <f t="shared" si="33"/>
        <v>0</v>
      </c>
      <c r="J549" s="69" t="str">
        <f t="shared" si="35"/>
        <v>2.1.7</v>
      </c>
    </row>
    <row r="550" spans="1:10" x14ac:dyDescent="0.25">
      <c r="A550" s="66" t="s">
        <v>2368</v>
      </c>
      <c r="B550" s="66" t="s">
        <v>2369</v>
      </c>
      <c r="C550" s="135">
        <v>0</v>
      </c>
      <c r="D550" s="135">
        <v>351</v>
      </c>
      <c r="E550" s="135">
        <v>351</v>
      </c>
      <c r="F550" s="80">
        <f t="shared" si="32"/>
        <v>0</v>
      </c>
      <c r="G550" s="135">
        <v>0</v>
      </c>
      <c r="H550" s="80">
        <f t="shared" si="34"/>
        <v>0</v>
      </c>
      <c r="I550" s="137">
        <f t="shared" si="33"/>
        <v>0</v>
      </c>
      <c r="J550" s="69" t="str">
        <f t="shared" si="35"/>
        <v>2.1.7</v>
      </c>
    </row>
    <row r="551" spans="1:10" x14ac:dyDescent="0.25">
      <c r="A551" s="66" t="s">
        <v>2144</v>
      </c>
      <c r="B551" s="66" t="s">
        <v>2145</v>
      </c>
      <c r="C551" s="135">
        <v>0</v>
      </c>
      <c r="D551" s="135">
        <v>7080</v>
      </c>
      <c r="E551" s="135">
        <v>7080</v>
      </c>
      <c r="F551" s="80">
        <f t="shared" si="32"/>
        <v>0</v>
      </c>
      <c r="G551" s="135">
        <v>0</v>
      </c>
      <c r="H551" s="80">
        <f t="shared" si="34"/>
        <v>0</v>
      </c>
      <c r="I551" s="137">
        <f t="shared" si="33"/>
        <v>0</v>
      </c>
      <c r="J551" s="69" t="str">
        <f t="shared" si="35"/>
        <v>2.1.7</v>
      </c>
    </row>
    <row r="552" spans="1:10" x14ac:dyDescent="0.25">
      <c r="A552" s="66" t="s">
        <v>2370</v>
      </c>
      <c r="B552" s="66" t="s">
        <v>2371</v>
      </c>
      <c r="C552" s="135">
        <v>0</v>
      </c>
      <c r="D552" s="135">
        <v>1128.06</v>
      </c>
      <c r="E552" s="135">
        <v>1128.06</v>
      </c>
      <c r="F552" s="80">
        <f t="shared" si="32"/>
        <v>0</v>
      </c>
      <c r="G552" s="135">
        <v>0</v>
      </c>
      <c r="H552" s="80">
        <f t="shared" si="34"/>
        <v>0</v>
      </c>
      <c r="I552" s="137">
        <f t="shared" si="33"/>
        <v>0</v>
      </c>
      <c r="J552" s="69" t="str">
        <f t="shared" si="35"/>
        <v>2.1.7</v>
      </c>
    </row>
    <row r="553" spans="1:10" x14ac:dyDescent="0.25">
      <c r="A553" s="66" t="s">
        <v>1660</v>
      </c>
      <c r="B553" s="66" t="s">
        <v>1661</v>
      </c>
      <c r="C553" s="135">
        <v>140295.28</v>
      </c>
      <c r="D553" s="135">
        <v>2023549.17</v>
      </c>
      <c r="E553" s="135">
        <v>2042381.32</v>
      </c>
      <c r="F553" s="80">
        <f t="shared" ref="F553" si="36">-D553+E553</f>
        <v>18832.15000000014</v>
      </c>
      <c r="G553" s="135">
        <v>159127.43</v>
      </c>
      <c r="H553" s="80">
        <f t="shared" si="34"/>
        <v>159127.43000000014</v>
      </c>
      <c r="I553" s="137">
        <f t="shared" si="33"/>
        <v>0</v>
      </c>
      <c r="J553" s="69" t="str">
        <f t="shared" si="35"/>
        <v>2.1.7</v>
      </c>
    </row>
    <row r="554" spans="1:10" x14ac:dyDescent="0.25">
      <c r="A554" s="164" t="s">
        <v>804</v>
      </c>
      <c r="B554" s="164" t="s">
        <v>805</v>
      </c>
      <c r="C554" s="165">
        <v>15364124553.15</v>
      </c>
      <c r="D554" s="165">
        <v>8449393.7599999998</v>
      </c>
      <c r="E554" s="135">
        <v>19533352.940000001</v>
      </c>
      <c r="F554" s="80">
        <f t="shared" ref="F554:F565" si="37">+E554-D554</f>
        <v>11083959.180000002</v>
      </c>
      <c r="G554" s="135">
        <v>15375208512.33</v>
      </c>
      <c r="H554" s="80">
        <f t="shared" si="34"/>
        <v>15375208512.33</v>
      </c>
      <c r="I554" s="137">
        <f t="shared" si="33"/>
        <v>0</v>
      </c>
      <c r="J554" s="69" t="str">
        <f t="shared" si="35"/>
        <v>3.0.0</v>
      </c>
    </row>
    <row r="555" spans="1:10" x14ac:dyDescent="0.25">
      <c r="A555" s="66" t="s">
        <v>806</v>
      </c>
      <c r="B555" s="66" t="s">
        <v>807</v>
      </c>
      <c r="C555" s="135">
        <v>15364124553.15</v>
      </c>
      <c r="D555" s="135">
        <v>8449393.7599999998</v>
      </c>
      <c r="E555" s="135">
        <v>19533352.940000001</v>
      </c>
      <c r="F555" s="80">
        <f t="shared" si="37"/>
        <v>11083959.180000002</v>
      </c>
      <c r="G555" s="135">
        <v>15375208512.33</v>
      </c>
      <c r="H555" s="80">
        <f t="shared" si="34"/>
        <v>15375208512.33</v>
      </c>
      <c r="I555" s="137">
        <f t="shared" si="33"/>
        <v>0</v>
      </c>
      <c r="J555" s="69" t="str">
        <f t="shared" si="35"/>
        <v>3.2.0</v>
      </c>
    </row>
    <row r="556" spans="1:10" x14ac:dyDescent="0.25">
      <c r="A556" s="66" t="s">
        <v>104</v>
      </c>
      <c r="B556" s="66" t="s">
        <v>105</v>
      </c>
      <c r="C556" s="135">
        <v>12867611308.379999</v>
      </c>
      <c r="D556" s="135">
        <v>8449393.7599999998</v>
      </c>
      <c r="E556" s="135">
        <v>19533352.940000001</v>
      </c>
      <c r="F556" s="80">
        <f t="shared" si="37"/>
        <v>11083959.180000002</v>
      </c>
      <c r="G556" s="135">
        <v>12878695267.559999</v>
      </c>
      <c r="H556" s="80">
        <f t="shared" si="34"/>
        <v>12878695267.559999</v>
      </c>
      <c r="I556" s="137">
        <f t="shared" si="33"/>
        <v>0</v>
      </c>
      <c r="J556" s="69" t="str">
        <f t="shared" si="35"/>
        <v>3.2.2</v>
      </c>
    </row>
    <row r="557" spans="1:10" x14ac:dyDescent="0.25">
      <c r="A557" s="66" t="s">
        <v>808</v>
      </c>
      <c r="B557" s="66" t="s">
        <v>809</v>
      </c>
      <c r="C557" s="135">
        <v>12867611308.379999</v>
      </c>
      <c r="D557" s="135">
        <v>8449393.7599999998</v>
      </c>
      <c r="E557" s="135">
        <v>19533352.940000001</v>
      </c>
      <c r="F557" s="80">
        <f t="shared" si="37"/>
        <v>11083959.180000002</v>
      </c>
      <c r="G557" s="135">
        <v>12878695267.559999</v>
      </c>
      <c r="H557" s="80">
        <f t="shared" si="34"/>
        <v>12878695267.559999</v>
      </c>
      <c r="I557" s="137">
        <f t="shared" si="33"/>
        <v>0</v>
      </c>
      <c r="J557" s="69" t="str">
        <f t="shared" si="35"/>
        <v>3.2.2</v>
      </c>
    </row>
    <row r="558" spans="1:10" x14ac:dyDescent="0.25">
      <c r="A558" s="66" t="s">
        <v>810</v>
      </c>
      <c r="B558" s="66" t="s">
        <v>811</v>
      </c>
      <c r="C558" s="135">
        <v>12867611308.379999</v>
      </c>
      <c r="D558" s="135">
        <v>8449393.7599999998</v>
      </c>
      <c r="E558" s="135">
        <v>19533352.940000001</v>
      </c>
      <c r="F558" s="80">
        <f t="shared" si="37"/>
        <v>11083959.180000002</v>
      </c>
      <c r="G558" s="135">
        <v>12878695267.559999</v>
      </c>
      <c r="H558" s="80">
        <f t="shared" si="34"/>
        <v>12878695267.559999</v>
      </c>
      <c r="I558" s="137">
        <f t="shared" si="33"/>
        <v>0</v>
      </c>
      <c r="J558" s="69" t="str">
        <f t="shared" si="35"/>
        <v>3.2.2</v>
      </c>
    </row>
    <row r="559" spans="1:10" x14ac:dyDescent="0.25">
      <c r="A559" s="66" t="s">
        <v>812</v>
      </c>
      <c r="B559" s="66" t="s">
        <v>813</v>
      </c>
      <c r="C559" s="135">
        <v>1253205646.73</v>
      </c>
      <c r="D559" s="135">
        <v>93332.22</v>
      </c>
      <c r="E559" s="135">
        <v>0</v>
      </c>
      <c r="F559" s="80">
        <f t="shared" si="37"/>
        <v>-93332.22</v>
      </c>
      <c r="G559" s="135">
        <v>1253112314.51</v>
      </c>
      <c r="H559" s="80">
        <f t="shared" si="34"/>
        <v>1253112314.51</v>
      </c>
      <c r="I559" s="137">
        <f t="shared" si="33"/>
        <v>0</v>
      </c>
      <c r="J559" s="69" t="str">
        <f t="shared" si="35"/>
        <v>3.2.2</v>
      </c>
    </row>
    <row r="560" spans="1:10" x14ac:dyDescent="0.25">
      <c r="A560" s="66" t="s">
        <v>814</v>
      </c>
      <c r="B560" s="66" t="s">
        <v>815</v>
      </c>
      <c r="C560" s="135">
        <v>784014118.33000004</v>
      </c>
      <c r="D560" s="135">
        <v>0</v>
      </c>
      <c r="E560" s="135">
        <v>0</v>
      </c>
      <c r="F560" s="80">
        <f t="shared" si="37"/>
        <v>0</v>
      </c>
      <c r="G560" s="135">
        <v>784014118.33000004</v>
      </c>
      <c r="H560" s="80">
        <f t="shared" si="34"/>
        <v>784014118.33000004</v>
      </c>
      <c r="I560" s="137">
        <f t="shared" si="33"/>
        <v>0</v>
      </c>
      <c r="J560" s="69" t="str">
        <f t="shared" si="35"/>
        <v>3.2.2</v>
      </c>
    </row>
    <row r="561" spans="1:10" x14ac:dyDescent="0.25">
      <c r="A561" s="66" t="s">
        <v>816</v>
      </c>
      <c r="B561" s="66" t="s">
        <v>817</v>
      </c>
      <c r="C561" s="135">
        <v>967398967.74000001</v>
      </c>
      <c r="D561" s="135">
        <v>0</v>
      </c>
      <c r="E561" s="135">
        <v>0</v>
      </c>
      <c r="F561" s="80">
        <f t="shared" si="37"/>
        <v>0</v>
      </c>
      <c r="G561" s="135">
        <v>967398967.74000001</v>
      </c>
      <c r="H561" s="80">
        <f t="shared" si="34"/>
        <v>967398967.74000001</v>
      </c>
      <c r="I561" s="137">
        <f t="shared" si="33"/>
        <v>0</v>
      </c>
      <c r="J561" s="69" t="str">
        <f t="shared" si="35"/>
        <v>3.2.2</v>
      </c>
    </row>
    <row r="562" spans="1:10" x14ac:dyDescent="0.25">
      <c r="A562" s="66" t="s">
        <v>818</v>
      </c>
      <c r="B562" s="66" t="s">
        <v>819</v>
      </c>
      <c r="C562" s="135">
        <v>1361865261.3599999</v>
      </c>
      <c r="D562" s="135">
        <v>0</v>
      </c>
      <c r="E562" s="135">
        <v>0</v>
      </c>
      <c r="F562" s="80">
        <f t="shared" si="37"/>
        <v>0</v>
      </c>
      <c r="G562" s="135">
        <v>1361865261.3599999</v>
      </c>
      <c r="H562" s="80">
        <f t="shared" si="34"/>
        <v>1361865261.3599999</v>
      </c>
      <c r="I562" s="137">
        <f t="shared" si="33"/>
        <v>0</v>
      </c>
      <c r="J562" s="69" t="str">
        <f t="shared" si="35"/>
        <v>3.2.2</v>
      </c>
    </row>
    <row r="563" spans="1:10" x14ac:dyDescent="0.25">
      <c r="A563" s="66" t="s">
        <v>820</v>
      </c>
      <c r="B563" s="66" t="s">
        <v>821</v>
      </c>
      <c r="C563" s="135">
        <v>506453005.76999998</v>
      </c>
      <c r="D563" s="135">
        <v>0</v>
      </c>
      <c r="E563" s="135">
        <v>0</v>
      </c>
      <c r="F563" s="80">
        <f t="shared" si="37"/>
        <v>0</v>
      </c>
      <c r="G563" s="135">
        <v>506453005.76999998</v>
      </c>
      <c r="H563" s="80">
        <f t="shared" si="34"/>
        <v>506453005.76999998</v>
      </c>
      <c r="I563" s="137">
        <f t="shared" si="33"/>
        <v>0</v>
      </c>
      <c r="J563" s="69" t="str">
        <f t="shared" si="35"/>
        <v>3.2.2</v>
      </c>
    </row>
    <row r="564" spans="1:10" x14ac:dyDescent="0.25">
      <c r="A564" s="66" t="s">
        <v>822</v>
      </c>
      <c r="B564" s="66" t="s">
        <v>823</v>
      </c>
      <c r="C564" s="135">
        <v>81517229.010000005</v>
      </c>
      <c r="D564" s="135">
        <v>0</v>
      </c>
      <c r="E564" s="135">
        <v>0</v>
      </c>
      <c r="F564" s="80">
        <f t="shared" si="37"/>
        <v>0</v>
      </c>
      <c r="G564" s="135">
        <v>81517229.010000005</v>
      </c>
      <c r="H564" s="80">
        <f t="shared" si="34"/>
        <v>81517229.010000005</v>
      </c>
      <c r="I564" s="137">
        <f t="shared" si="33"/>
        <v>0</v>
      </c>
      <c r="J564" s="69" t="str">
        <f t="shared" si="35"/>
        <v>3.2.2</v>
      </c>
    </row>
    <row r="565" spans="1:10" x14ac:dyDescent="0.25">
      <c r="A565" s="66" t="s">
        <v>824</v>
      </c>
      <c r="B565" s="66" t="s">
        <v>825</v>
      </c>
      <c r="C565" s="135">
        <v>573191821.91999996</v>
      </c>
      <c r="D565" s="135">
        <v>0</v>
      </c>
      <c r="E565" s="135">
        <v>0</v>
      </c>
      <c r="F565" s="80">
        <f t="shared" si="37"/>
        <v>0</v>
      </c>
      <c r="G565" s="135">
        <v>573191821.91999996</v>
      </c>
      <c r="H565" s="80">
        <f t="shared" si="34"/>
        <v>573191821.91999996</v>
      </c>
      <c r="I565" s="137">
        <f t="shared" si="33"/>
        <v>0</v>
      </c>
      <c r="J565" s="69" t="str">
        <f t="shared" si="35"/>
        <v>3.2.2</v>
      </c>
    </row>
    <row r="566" spans="1:10" x14ac:dyDescent="0.25">
      <c r="A566" s="66" t="s">
        <v>826</v>
      </c>
      <c r="B566" s="66" t="s">
        <v>827</v>
      </c>
      <c r="C566" s="135">
        <v>861607853.08000004</v>
      </c>
      <c r="D566" s="135">
        <v>4948970.6399999997</v>
      </c>
      <c r="E566" s="135">
        <v>0</v>
      </c>
      <c r="F566" s="80">
        <f t="shared" ref="F566:F629" si="38">+E566-D566</f>
        <v>-4948970.6399999997</v>
      </c>
      <c r="G566" s="135">
        <v>856658882.44000006</v>
      </c>
      <c r="H566" s="80">
        <f t="shared" si="34"/>
        <v>856658882.44000006</v>
      </c>
      <c r="I566" s="137">
        <f t="shared" ref="I566:I629" si="39">+G566-H566</f>
        <v>0</v>
      </c>
      <c r="J566" s="69" t="str">
        <f t="shared" si="35"/>
        <v>3.2.2</v>
      </c>
    </row>
    <row r="567" spans="1:10" x14ac:dyDescent="0.25">
      <c r="A567" s="66" t="s">
        <v>828</v>
      </c>
      <c r="B567" s="66" t="s">
        <v>829</v>
      </c>
      <c r="C567" s="135">
        <v>1614159344.4100001</v>
      </c>
      <c r="D567" s="135">
        <v>1001345.64</v>
      </c>
      <c r="E567" s="135">
        <v>0</v>
      </c>
      <c r="F567" s="80">
        <f t="shared" si="38"/>
        <v>-1001345.64</v>
      </c>
      <c r="G567" s="135">
        <v>1613157998.77</v>
      </c>
      <c r="H567" s="80">
        <f t="shared" si="34"/>
        <v>1613157998.77</v>
      </c>
      <c r="I567" s="137">
        <f t="shared" si="39"/>
        <v>0</v>
      </c>
      <c r="J567" s="69" t="str">
        <f t="shared" si="35"/>
        <v>3.2.2</v>
      </c>
    </row>
    <row r="568" spans="1:10" x14ac:dyDescent="0.25">
      <c r="A568" s="66" t="s">
        <v>830</v>
      </c>
      <c r="B568" s="66" t="s">
        <v>831</v>
      </c>
      <c r="C568" s="135">
        <v>300748247.69999999</v>
      </c>
      <c r="D568" s="135">
        <v>660271.32999999996</v>
      </c>
      <c r="E568" s="135">
        <v>75908.34</v>
      </c>
      <c r="F568" s="80">
        <f t="shared" si="38"/>
        <v>-584362.99</v>
      </c>
      <c r="G568" s="135">
        <v>300163884.70999998</v>
      </c>
      <c r="H568" s="80">
        <f t="shared" si="34"/>
        <v>300163884.70999998</v>
      </c>
      <c r="I568" s="137">
        <f t="shared" si="39"/>
        <v>0</v>
      </c>
      <c r="J568" s="69" t="str">
        <f t="shared" si="35"/>
        <v>3.2.2</v>
      </c>
    </row>
    <row r="569" spans="1:10" x14ac:dyDescent="0.25">
      <c r="A569" s="66" t="s">
        <v>832</v>
      </c>
      <c r="B569" s="66" t="s">
        <v>833</v>
      </c>
      <c r="C569" s="135">
        <v>1508921511.6900001</v>
      </c>
      <c r="D569" s="135">
        <v>320596.94</v>
      </c>
      <c r="E569" s="135">
        <v>0</v>
      </c>
      <c r="F569" s="80">
        <f t="shared" si="38"/>
        <v>-320596.94</v>
      </c>
      <c r="G569" s="135">
        <v>1508600914.75</v>
      </c>
      <c r="H569" s="80">
        <f t="shared" si="34"/>
        <v>1508600914.75</v>
      </c>
      <c r="I569" s="137">
        <f t="shared" si="39"/>
        <v>0</v>
      </c>
      <c r="J569" s="69" t="str">
        <f t="shared" si="35"/>
        <v>3.2.2</v>
      </c>
    </row>
    <row r="570" spans="1:10" x14ac:dyDescent="0.25">
      <c r="A570" s="66" t="s">
        <v>2262</v>
      </c>
      <c r="B570" s="66" t="s">
        <v>2263</v>
      </c>
      <c r="C570" s="135">
        <v>0</v>
      </c>
      <c r="D570" s="135">
        <v>0</v>
      </c>
      <c r="E570" s="135">
        <v>2035.55</v>
      </c>
      <c r="F570" s="80">
        <f t="shared" si="38"/>
        <v>2035.55</v>
      </c>
      <c r="G570" s="135">
        <v>2035.55</v>
      </c>
      <c r="H570" s="80">
        <f t="shared" si="34"/>
        <v>2035.55</v>
      </c>
      <c r="I570" s="137">
        <f t="shared" si="39"/>
        <v>0</v>
      </c>
      <c r="J570" s="69" t="str">
        <f t="shared" si="35"/>
        <v>3.2.2</v>
      </c>
    </row>
    <row r="571" spans="1:10" x14ac:dyDescent="0.25">
      <c r="A571" s="66" t="s">
        <v>1431</v>
      </c>
      <c r="B571" s="66" t="s">
        <v>1432</v>
      </c>
      <c r="C571" s="135">
        <v>607629026.86000001</v>
      </c>
      <c r="D571" s="135">
        <v>697269.32</v>
      </c>
      <c r="E571" s="135">
        <v>66237.89</v>
      </c>
      <c r="F571" s="80">
        <f t="shared" si="38"/>
        <v>-631031.42999999993</v>
      </c>
      <c r="G571" s="135">
        <v>606997995.42999995</v>
      </c>
      <c r="H571" s="80">
        <f t="shared" si="34"/>
        <v>606997995.43000007</v>
      </c>
      <c r="I571" s="137">
        <f t="shared" si="39"/>
        <v>0</v>
      </c>
      <c r="J571" s="69" t="str">
        <f t="shared" si="35"/>
        <v>3.2.2</v>
      </c>
    </row>
    <row r="572" spans="1:10" x14ac:dyDescent="0.25">
      <c r="A572" s="66" t="s">
        <v>1470</v>
      </c>
      <c r="B572" s="66" t="s">
        <v>1471</v>
      </c>
      <c r="C572" s="135">
        <v>346297351.69999999</v>
      </c>
      <c r="D572" s="135">
        <v>60209.78</v>
      </c>
      <c r="E572" s="135">
        <v>427950.26</v>
      </c>
      <c r="F572" s="80">
        <f t="shared" si="38"/>
        <v>367740.48</v>
      </c>
      <c r="G572" s="135">
        <v>346665092.18000001</v>
      </c>
      <c r="H572" s="80">
        <f t="shared" si="34"/>
        <v>346665092.18000001</v>
      </c>
      <c r="I572" s="137">
        <f t="shared" si="39"/>
        <v>0</v>
      </c>
      <c r="J572" s="69" t="str">
        <f t="shared" si="35"/>
        <v>3.2.2</v>
      </c>
    </row>
    <row r="573" spans="1:10" x14ac:dyDescent="0.25">
      <c r="A573" s="164" t="s">
        <v>1814</v>
      </c>
      <c r="B573" s="164" t="s">
        <v>1815</v>
      </c>
      <c r="C573" s="165">
        <v>1355259510.6099999</v>
      </c>
      <c r="D573" s="165">
        <v>2491.81</v>
      </c>
      <c r="E573" s="135">
        <v>672055.56</v>
      </c>
      <c r="F573" s="80">
        <f t="shared" si="38"/>
        <v>669563.75</v>
      </c>
      <c r="G573" s="135">
        <v>1355929074.3599999</v>
      </c>
      <c r="H573" s="80">
        <f t="shared" si="34"/>
        <v>1355929074.3599999</v>
      </c>
      <c r="I573" s="137">
        <f t="shared" si="39"/>
        <v>0</v>
      </c>
      <c r="J573" s="69" t="str">
        <f t="shared" si="35"/>
        <v>3.2.2</v>
      </c>
    </row>
    <row r="574" spans="1:10" x14ac:dyDescent="0.25">
      <c r="A574" s="66" t="s">
        <v>2264</v>
      </c>
      <c r="B574" s="66" t="s">
        <v>2265</v>
      </c>
      <c r="C574" s="135">
        <v>745342411.47000003</v>
      </c>
      <c r="D574" s="135">
        <v>664906.07999999996</v>
      </c>
      <c r="E574" s="135">
        <v>18289165.34</v>
      </c>
      <c r="F574" s="80">
        <f t="shared" si="38"/>
        <v>17624259.260000002</v>
      </c>
      <c r="G574" s="135">
        <v>762966670.73000002</v>
      </c>
      <c r="H574" s="80">
        <f t="shared" si="34"/>
        <v>762966670.73000002</v>
      </c>
      <c r="I574" s="137">
        <f t="shared" si="39"/>
        <v>0</v>
      </c>
      <c r="J574" s="69" t="str">
        <f t="shared" si="35"/>
        <v>3.2.2</v>
      </c>
    </row>
    <row r="575" spans="1:10" x14ac:dyDescent="0.25">
      <c r="A575" s="66" t="s">
        <v>1294</v>
      </c>
      <c r="B575" s="66" t="s">
        <v>1293</v>
      </c>
      <c r="C575" s="135">
        <v>2496513244.77</v>
      </c>
      <c r="D575" s="135">
        <v>0</v>
      </c>
      <c r="E575" s="135">
        <v>0</v>
      </c>
      <c r="F575" s="80">
        <f t="shared" si="38"/>
        <v>0</v>
      </c>
      <c r="G575" s="135">
        <v>2496513244.77</v>
      </c>
      <c r="H575" s="80">
        <f t="shared" si="34"/>
        <v>2496513244.77</v>
      </c>
      <c r="I575" s="137">
        <f t="shared" si="39"/>
        <v>0</v>
      </c>
      <c r="J575" s="69" t="str">
        <f t="shared" si="35"/>
        <v>3.2.3</v>
      </c>
    </row>
    <row r="576" spans="1:10" x14ac:dyDescent="0.25">
      <c r="A576" s="66" t="s">
        <v>1292</v>
      </c>
      <c r="B576" s="66" t="s">
        <v>1291</v>
      </c>
      <c r="C576" s="135">
        <v>2496513244.77</v>
      </c>
      <c r="D576" s="135">
        <v>0</v>
      </c>
      <c r="E576" s="135">
        <v>0</v>
      </c>
      <c r="F576" s="80">
        <f t="shared" si="38"/>
        <v>0</v>
      </c>
      <c r="G576" s="135">
        <v>2496513244.77</v>
      </c>
      <c r="H576" s="80">
        <f t="shared" si="34"/>
        <v>2496513244.77</v>
      </c>
      <c r="I576" s="137">
        <f t="shared" si="39"/>
        <v>0</v>
      </c>
      <c r="J576" s="69" t="str">
        <f t="shared" si="35"/>
        <v>3.2.3</v>
      </c>
    </row>
    <row r="577" spans="1:10" x14ac:dyDescent="0.25">
      <c r="A577" s="66" t="s">
        <v>1290</v>
      </c>
      <c r="B577" s="66" t="s">
        <v>253</v>
      </c>
      <c r="C577" s="135">
        <v>1697934449.6700001</v>
      </c>
      <c r="D577" s="135">
        <v>0</v>
      </c>
      <c r="E577" s="135">
        <v>0</v>
      </c>
      <c r="F577" s="80">
        <f t="shared" si="38"/>
        <v>0</v>
      </c>
      <c r="G577" s="135">
        <v>1697934449.6700001</v>
      </c>
      <c r="H577" s="80">
        <f t="shared" si="34"/>
        <v>1697934449.6700001</v>
      </c>
      <c r="I577" s="137">
        <f t="shared" si="39"/>
        <v>0</v>
      </c>
      <c r="J577" s="69" t="str">
        <f t="shared" si="35"/>
        <v>3.2.3</v>
      </c>
    </row>
    <row r="578" spans="1:10" x14ac:dyDescent="0.25">
      <c r="A578" s="163" t="s">
        <v>1289</v>
      </c>
      <c r="B578" s="163" t="s">
        <v>255</v>
      </c>
      <c r="C578" s="160">
        <v>667868300.64999998</v>
      </c>
      <c r="D578" s="160">
        <v>0</v>
      </c>
      <c r="E578" s="135">
        <v>0</v>
      </c>
      <c r="F578" s="80">
        <f t="shared" si="38"/>
        <v>0</v>
      </c>
      <c r="G578" s="135">
        <v>667868300.64999998</v>
      </c>
      <c r="H578" s="80">
        <f t="shared" si="34"/>
        <v>667868300.64999998</v>
      </c>
      <c r="I578" s="137">
        <f t="shared" si="39"/>
        <v>0</v>
      </c>
      <c r="J578" s="69" t="str">
        <f t="shared" si="35"/>
        <v>3.2.3</v>
      </c>
    </row>
    <row r="579" spans="1:10" x14ac:dyDescent="0.25">
      <c r="A579" s="66" t="s">
        <v>1288</v>
      </c>
      <c r="B579" s="66" t="s">
        <v>257</v>
      </c>
      <c r="C579" s="135">
        <v>153302899.91</v>
      </c>
      <c r="D579" s="135">
        <v>0</v>
      </c>
      <c r="E579" s="135">
        <v>0</v>
      </c>
      <c r="F579" s="80">
        <f t="shared" si="38"/>
        <v>0</v>
      </c>
      <c r="G579" s="135">
        <v>153302899.91</v>
      </c>
      <c r="H579" s="80">
        <f t="shared" ref="H579:H642" si="40">+C579+F579</f>
        <v>153302899.91</v>
      </c>
      <c r="I579" s="137">
        <f t="shared" si="39"/>
        <v>0</v>
      </c>
      <c r="J579" s="69" t="str">
        <f t="shared" ref="J579:J642" si="41">MID(A579,1,5)</f>
        <v>3.2.3</v>
      </c>
    </row>
    <row r="580" spans="1:10" x14ac:dyDescent="0.25">
      <c r="A580" s="66" t="s">
        <v>1287</v>
      </c>
      <c r="B580" s="66" t="s">
        <v>259</v>
      </c>
      <c r="C580" s="135">
        <v>834925389.92999995</v>
      </c>
      <c r="D580" s="135">
        <v>0</v>
      </c>
      <c r="E580" s="135">
        <v>0</v>
      </c>
      <c r="F580" s="80">
        <f t="shared" si="38"/>
        <v>0</v>
      </c>
      <c r="G580" s="135">
        <v>834925389.92999995</v>
      </c>
      <c r="H580" s="80">
        <f t="shared" si="40"/>
        <v>834925389.92999995</v>
      </c>
      <c r="I580" s="137">
        <f t="shared" si="39"/>
        <v>0</v>
      </c>
      <c r="J580" s="69" t="str">
        <f t="shared" si="41"/>
        <v>3.2.3</v>
      </c>
    </row>
    <row r="581" spans="1:10" x14ac:dyDescent="0.25">
      <c r="A581" s="66" t="s">
        <v>1286</v>
      </c>
      <c r="B581" s="66" t="s">
        <v>261</v>
      </c>
      <c r="C581" s="135">
        <v>41837859.18</v>
      </c>
      <c r="D581" s="135">
        <v>0</v>
      </c>
      <c r="E581" s="135">
        <v>0</v>
      </c>
      <c r="F581" s="80">
        <f t="shared" si="38"/>
        <v>0</v>
      </c>
      <c r="G581" s="135">
        <v>41837859.18</v>
      </c>
      <c r="H581" s="80">
        <f t="shared" si="40"/>
        <v>41837859.18</v>
      </c>
      <c r="I581" s="137">
        <f t="shared" si="39"/>
        <v>0</v>
      </c>
      <c r="J581" s="69" t="str">
        <f t="shared" si="41"/>
        <v>3.2.3</v>
      </c>
    </row>
    <row r="582" spans="1:10" x14ac:dyDescent="0.25">
      <c r="A582" s="66" t="s">
        <v>1285</v>
      </c>
      <c r="B582" s="66" t="s">
        <v>265</v>
      </c>
      <c r="C582" s="135">
        <v>49490495.359999999</v>
      </c>
      <c r="D582" s="135">
        <v>0</v>
      </c>
      <c r="E582" s="135">
        <v>0</v>
      </c>
      <c r="F582" s="80">
        <f t="shared" si="38"/>
        <v>0</v>
      </c>
      <c r="G582" s="135">
        <v>49490495.359999999</v>
      </c>
      <c r="H582" s="80">
        <f t="shared" si="40"/>
        <v>49490495.359999999</v>
      </c>
      <c r="I582" s="137">
        <f t="shared" si="39"/>
        <v>0</v>
      </c>
      <c r="J582" s="69" t="str">
        <f t="shared" si="41"/>
        <v>3.2.3</v>
      </c>
    </row>
    <row r="583" spans="1:10" x14ac:dyDescent="0.25">
      <c r="A583" s="66" t="s">
        <v>1284</v>
      </c>
      <c r="B583" s="66" t="s">
        <v>267</v>
      </c>
      <c r="C583" s="135">
        <v>49490495.359999999</v>
      </c>
      <c r="D583" s="135">
        <v>0</v>
      </c>
      <c r="E583" s="135">
        <v>0</v>
      </c>
      <c r="F583" s="80">
        <f t="shared" si="38"/>
        <v>0</v>
      </c>
      <c r="G583" s="135">
        <v>49490495.359999999</v>
      </c>
      <c r="H583" s="80">
        <f t="shared" si="40"/>
        <v>49490495.359999999</v>
      </c>
      <c r="I583" s="137">
        <f t="shared" si="39"/>
        <v>0</v>
      </c>
      <c r="J583" s="69" t="str">
        <f t="shared" si="41"/>
        <v>3.2.3</v>
      </c>
    </row>
    <row r="584" spans="1:10" x14ac:dyDescent="0.25">
      <c r="A584" s="66" t="s">
        <v>1283</v>
      </c>
      <c r="B584" s="66" t="s">
        <v>271</v>
      </c>
      <c r="C584" s="135">
        <v>749088299.74000001</v>
      </c>
      <c r="D584" s="135">
        <v>0</v>
      </c>
      <c r="E584" s="135">
        <v>0</v>
      </c>
      <c r="F584" s="80">
        <f t="shared" si="38"/>
        <v>0</v>
      </c>
      <c r="G584" s="135">
        <v>749088299.74000001</v>
      </c>
      <c r="H584" s="80">
        <f t="shared" si="40"/>
        <v>749088299.74000001</v>
      </c>
      <c r="I584" s="137">
        <f t="shared" si="39"/>
        <v>0</v>
      </c>
      <c r="J584" s="69" t="str">
        <f t="shared" si="41"/>
        <v>3.2.3</v>
      </c>
    </row>
    <row r="585" spans="1:10" x14ac:dyDescent="0.25">
      <c r="A585" s="66" t="s">
        <v>1282</v>
      </c>
      <c r="B585" s="66" t="s">
        <v>273</v>
      </c>
      <c r="C585" s="135">
        <v>14501950.300000001</v>
      </c>
      <c r="D585" s="135">
        <v>0</v>
      </c>
      <c r="E585" s="135">
        <v>0</v>
      </c>
      <c r="F585" s="80">
        <f t="shared" si="38"/>
        <v>0</v>
      </c>
      <c r="G585" s="135">
        <v>14501950.300000001</v>
      </c>
      <c r="H585" s="80">
        <f t="shared" si="40"/>
        <v>14501950.300000001</v>
      </c>
      <c r="I585" s="137">
        <f t="shared" si="39"/>
        <v>0</v>
      </c>
      <c r="J585" s="69" t="str">
        <f t="shared" si="41"/>
        <v>3.2.3</v>
      </c>
    </row>
    <row r="586" spans="1:10" x14ac:dyDescent="0.25">
      <c r="A586" s="66" t="s">
        <v>1662</v>
      </c>
      <c r="B586" s="66" t="s">
        <v>275</v>
      </c>
      <c r="C586" s="135">
        <v>65205846.740000002</v>
      </c>
      <c r="D586" s="135">
        <v>0</v>
      </c>
      <c r="E586" s="135">
        <v>0</v>
      </c>
      <c r="F586" s="80">
        <f t="shared" si="38"/>
        <v>0</v>
      </c>
      <c r="G586" s="135">
        <v>65205846.740000002</v>
      </c>
      <c r="H586" s="80">
        <f t="shared" si="40"/>
        <v>65205846.740000002</v>
      </c>
      <c r="I586" s="137">
        <f t="shared" si="39"/>
        <v>0</v>
      </c>
      <c r="J586" s="69" t="str">
        <f t="shared" si="41"/>
        <v>3.2.3</v>
      </c>
    </row>
    <row r="587" spans="1:10" x14ac:dyDescent="0.25">
      <c r="A587" s="66" t="s">
        <v>1281</v>
      </c>
      <c r="B587" s="66" t="s">
        <v>277</v>
      </c>
      <c r="C587" s="135">
        <v>1018861.79</v>
      </c>
      <c r="D587" s="135">
        <v>0</v>
      </c>
      <c r="E587" s="135">
        <v>0</v>
      </c>
      <c r="F587" s="80">
        <f t="shared" si="38"/>
        <v>0</v>
      </c>
      <c r="G587" s="135">
        <v>1018861.79</v>
      </c>
      <c r="H587" s="80">
        <f t="shared" si="40"/>
        <v>1018861.79</v>
      </c>
      <c r="I587" s="137">
        <f t="shared" si="39"/>
        <v>0</v>
      </c>
      <c r="J587" s="69" t="str">
        <f t="shared" si="41"/>
        <v>3.2.3</v>
      </c>
    </row>
    <row r="588" spans="1:10" x14ac:dyDescent="0.25">
      <c r="A588" s="66" t="s">
        <v>1280</v>
      </c>
      <c r="B588" s="66" t="s">
        <v>279</v>
      </c>
      <c r="C588" s="135">
        <v>969589.97</v>
      </c>
      <c r="D588" s="135">
        <v>0</v>
      </c>
      <c r="E588" s="135">
        <v>0</v>
      </c>
      <c r="F588" s="80">
        <f t="shared" si="38"/>
        <v>0</v>
      </c>
      <c r="G588" s="135">
        <v>969589.97</v>
      </c>
      <c r="H588" s="80">
        <f t="shared" si="40"/>
        <v>969589.97</v>
      </c>
      <c r="I588" s="137">
        <f t="shared" si="39"/>
        <v>0</v>
      </c>
      <c r="J588" s="69" t="str">
        <f t="shared" si="41"/>
        <v>3.2.3</v>
      </c>
    </row>
    <row r="589" spans="1:10" x14ac:dyDescent="0.25">
      <c r="A589" s="66" t="s">
        <v>1279</v>
      </c>
      <c r="B589" s="66" t="s">
        <v>281</v>
      </c>
      <c r="C589" s="135">
        <v>65750</v>
      </c>
      <c r="D589" s="135">
        <v>0</v>
      </c>
      <c r="E589" s="135">
        <v>0</v>
      </c>
      <c r="F589" s="80">
        <f t="shared" si="38"/>
        <v>0</v>
      </c>
      <c r="G589" s="135">
        <v>65750</v>
      </c>
      <c r="H589" s="80">
        <f t="shared" si="40"/>
        <v>65750</v>
      </c>
      <c r="I589" s="137">
        <f t="shared" si="39"/>
        <v>0</v>
      </c>
      <c r="J589" s="69" t="str">
        <f t="shared" si="41"/>
        <v>3.2.3</v>
      </c>
    </row>
    <row r="590" spans="1:10" x14ac:dyDescent="0.25">
      <c r="A590" s="66" t="s">
        <v>1278</v>
      </c>
      <c r="B590" s="66" t="s">
        <v>283</v>
      </c>
      <c r="C590" s="135">
        <v>80080147.150000006</v>
      </c>
      <c r="D590" s="135">
        <v>0</v>
      </c>
      <c r="E590" s="135">
        <v>0</v>
      </c>
      <c r="F590" s="80">
        <f t="shared" si="38"/>
        <v>0</v>
      </c>
      <c r="G590" s="135">
        <v>80080147.150000006</v>
      </c>
      <c r="H590" s="80">
        <f t="shared" si="40"/>
        <v>80080147.150000006</v>
      </c>
      <c r="I590" s="137">
        <f t="shared" si="39"/>
        <v>0</v>
      </c>
      <c r="J590" s="69" t="str">
        <f t="shared" si="41"/>
        <v>3.2.3</v>
      </c>
    </row>
    <row r="591" spans="1:10" x14ac:dyDescent="0.25">
      <c r="A591" s="66" t="s">
        <v>1277</v>
      </c>
      <c r="B591" s="66" t="s">
        <v>285</v>
      </c>
      <c r="C591" s="135">
        <v>724893.5</v>
      </c>
      <c r="D591" s="135">
        <v>0</v>
      </c>
      <c r="E591" s="135">
        <v>0</v>
      </c>
      <c r="F591" s="80">
        <f t="shared" si="38"/>
        <v>0</v>
      </c>
      <c r="G591" s="135">
        <v>724893.5</v>
      </c>
      <c r="H591" s="80">
        <f t="shared" si="40"/>
        <v>724893.5</v>
      </c>
      <c r="I591" s="137">
        <f t="shared" si="39"/>
        <v>0</v>
      </c>
      <c r="J591" s="69" t="str">
        <f t="shared" si="41"/>
        <v>3.2.3</v>
      </c>
    </row>
    <row r="592" spans="1:10" x14ac:dyDescent="0.25">
      <c r="A592" s="66" t="s">
        <v>1276</v>
      </c>
      <c r="B592" s="66" t="s">
        <v>287</v>
      </c>
      <c r="C592" s="135">
        <v>48552050.490000002</v>
      </c>
      <c r="D592" s="135">
        <v>0</v>
      </c>
      <c r="E592" s="135">
        <v>0</v>
      </c>
      <c r="F592" s="80">
        <f t="shared" si="38"/>
        <v>0</v>
      </c>
      <c r="G592" s="135">
        <v>48552050.490000002</v>
      </c>
      <c r="H592" s="80">
        <f t="shared" si="40"/>
        <v>48552050.490000002</v>
      </c>
      <c r="I592" s="137">
        <f t="shared" si="39"/>
        <v>0</v>
      </c>
      <c r="J592" s="69" t="str">
        <f t="shared" si="41"/>
        <v>3.2.3</v>
      </c>
    </row>
    <row r="593" spans="1:10" x14ac:dyDescent="0.25">
      <c r="A593" s="66" t="s">
        <v>1275</v>
      </c>
      <c r="B593" s="66" t="s">
        <v>289</v>
      </c>
      <c r="C593" s="135">
        <v>2405311.16</v>
      </c>
      <c r="D593" s="135">
        <v>0</v>
      </c>
      <c r="E593" s="135">
        <v>0</v>
      </c>
      <c r="F593" s="80">
        <f t="shared" si="38"/>
        <v>0</v>
      </c>
      <c r="G593" s="135">
        <v>2405311.16</v>
      </c>
      <c r="H593" s="80">
        <f t="shared" si="40"/>
        <v>2405311.16</v>
      </c>
      <c r="I593" s="137">
        <f t="shared" si="39"/>
        <v>0</v>
      </c>
      <c r="J593" s="69" t="str">
        <f t="shared" si="41"/>
        <v>3.2.3</v>
      </c>
    </row>
    <row r="594" spans="1:10" x14ac:dyDescent="0.25">
      <c r="A594" s="66" t="s">
        <v>1274</v>
      </c>
      <c r="B594" s="66" t="s">
        <v>291</v>
      </c>
      <c r="C594" s="135">
        <v>1999620.07</v>
      </c>
      <c r="D594" s="135">
        <v>0</v>
      </c>
      <c r="E594" s="135">
        <v>0</v>
      </c>
      <c r="F594" s="80">
        <f t="shared" si="38"/>
        <v>0</v>
      </c>
      <c r="G594" s="135">
        <v>1999620.07</v>
      </c>
      <c r="H594" s="80">
        <f t="shared" si="40"/>
        <v>1999620.07</v>
      </c>
      <c r="I594" s="137">
        <f t="shared" si="39"/>
        <v>0</v>
      </c>
      <c r="J594" s="69" t="str">
        <f t="shared" si="41"/>
        <v>3.2.3</v>
      </c>
    </row>
    <row r="595" spans="1:10" x14ac:dyDescent="0.25">
      <c r="A595" s="66" t="s">
        <v>1273</v>
      </c>
      <c r="B595" s="66" t="s">
        <v>293</v>
      </c>
      <c r="C595" s="135">
        <v>4432251.59</v>
      </c>
      <c r="D595" s="135">
        <v>0</v>
      </c>
      <c r="E595" s="135">
        <v>0</v>
      </c>
      <c r="F595" s="80">
        <f t="shared" si="38"/>
        <v>0</v>
      </c>
      <c r="G595" s="135">
        <v>4432251.59</v>
      </c>
      <c r="H595" s="80">
        <f t="shared" si="40"/>
        <v>4432251.59</v>
      </c>
      <c r="I595" s="137">
        <f t="shared" si="39"/>
        <v>0</v>
      </c>
      <c r="J595" s="69" t="str">
        <f t="shared" si="41"/>
        <v>3.2.3</v>
      </c>
    </row>
    <row r="596" spans="1:10" x14ac:dyDescent="0.25">
      <c r="A596" s="66" t="s">
        <v>1272</v>
      </c>
      <c r="B596" s="66" t="s">
        <v>295</v>
      </c>
      <c r="C596" s="135">
        <v>514561.88</v>
      </c>
      <c r="D596" s="135">
        <v>0</v>
      </c>
      <c r="E596" s="135">
        <v>0</v>
      </c>
      <c r="F596" s="80">
        <f t="shared" si="38"/>
        <v>0</v>
      </c>
      <c r="G596" s="135">
        <v>514561.88</v>
      </c>
      <c r="H596" s="80">
        <f t="shared" si="40"/>
        <v>514561.88</v>
      </c>
      <c r="I596" s="137">
        <f t="shared" si="39"/>
        <v>0</v>
      </c>
      <c r="J596" s="69" t="str">
        <f t="shared" si="41"/>
        <v>3.2.3</v>
      </c>
    </row>
    <row r="597" spans="1:10" x14ac:dyDescent="0.25">
      <c r="A597" s="66" t="s">
        <v>1271</v>
      </c>
      <c r="B597" s="66" t="s">
        <v>297</v>
      </c>
      <c r="C597" s="135">
        <v>15471365.09</v>
      </c>
      <c r="D597" s="135">
        <v>0</v>
      </c>
      <c r="E597" s="135">
        <v>0</v>
      </c>
      <c r="F597" s="80">
        <f t="shared" si="38"/>
        <v>0</v>
      </c>
      <c r="G597" s="135">
        <v>15471365.09</v>
      </c>
      <c r="H597" s="80">
        <f t="shared" si="40"/>
        <v>15471365.09</v>
      </c>
      <c r="I597" s="137">
        <f t="shared" si="39"/>
        <v>0</v>
      </c>
      <c r="J597" s="69" t="str">
        <f t="shared" si="41"/>
        <v>3.2.3</v>
      </c>
    </row>
    <row r="598" spans="1:10" x14ac:dyDescent="0.25">
      <c r="A598" s="66" t="s">
        <v>1270</v>
      </c>
      <c r="B598" s="66" t="s">
        <v>299</v>
      </c>
      <c r="C598" s="135">
        <v>64751652.420000002</v>
      </c>
      <c r="D598" s="135">
        <v>0</v>
      </c>
      <c r="E598" s="135">
        <v>0</v>
      </c>
      <c r="F598" s="80">
        <f t="shared" si="38"/>
        <v>0</v>
      </c>
      <c r="G598" s="135">
        <v>64751652.420000002</v>
      </c>
      <c r="H598" s="80">
        <f t="shared" si="40"/>
        <v>64751652.420000002</v>
      </c>
      <c r="I598" s="137">
        <f t="shared" si="39"/>
        <v>0</v>
      </c>
      <c r="J598" s="69" t="str">
        <f t="shared" si="41"/>
        <v>3.2.3</v>
      </c>
    </row>
    <row r="599" spans="1:10" x14ac:dyDescent="0.25">
      <c r="A599" s="66" t="s">
        <v>1269</v>
      </c>
      <c r="B599" s="66" t="s">
        <v>301</v>
      </c>
      <c r="C599" s="135">
        <v>7441025.5199999996</v>
      </c>
      <c r="D599" s="135">
        <v>0</v>
      </c>
      <c r="E599" s="135">
        <v>0</v>
      </c>
      <c r="F599" s="80">
        <f t="shared" si="38"/>
        <v>0</v>
      </c>
      <c r="G599" s="135">
        <v>7441025.5199999996</v>
      </c>
      <c r="H599" s="80">
        <f t="shared" si="40"/>
        <v>7441025.5199999996</v>
      </c>
      <c r="I599" s="137">
        <f t="shared" si="39"/>
        <v>0</v>
      </c>
      <c r="J599" s="69" t="str">
        <f t="shared" si="41"/>
        <v>3.2.3</v>
      </c>
    </row>
    <row r="600" spans="1:10" x14ac:dyDescent="0.25">
      <c r="A600" s="66" t="s">
        <v>1268</v>
      </c>
      <c r="B600" s="66" t="s">
        <v>303</v>
      </c>
      <c r="C600" s="135">
        <v>12480315.6</v>
      </c>
      <c r="D600" s="135">
        <v>0</v>
      </c>
      <c r="E600" s="135">
        <v>0</v>
      </c>
      <c r="F600" s="80">
        <f t="shared" si="38"/>
        <v>0</v>
      </c>
      <c r="G600" s="135">
        <v>12480315.6</v>
      </c>
      <c r="H600" s="80">
        <f t="shared" si="40"/>
        <v>12480315.6</v>
      </c>
      <c r="I600" s="137">
        <f t="shared" si="39"/>
        <v>0</v>
      </c>
      <c r="J600" s="69" t="str">
        <f t="shared" si="41"/>
        <v>3.2.3</v>
      </c>
    </row>
    <row r="601" spans="1:10" x14ac:dyDescent="0.25">
      <c r="A601" s="66" t="s">
        <v>1267</v>
      </c>
      <c r="B601" s="66" t="s">
        <v>305</v>
      </c>
      <c r="C601" s="135">
        <v>8244812.7999999998</v>
      </c>
      <c r="D601" s="135">
        <v>0</v>
      </c>
      <c r="E601" s="135">
        <v>0</v>
      </c>
      <c r="F601" s="80">
        <f t="shared" si="38"/>
        <v>0</v>
      </c>
      <c r="G601" s="135">
        <v>8244812.7999999998</v>
      </c>
      <c r="H601" s="80">
        <f t="shared" si="40"/>
        <v>8244812.7999999998</v>
      </c>
      <c r="I601" s="137">
        <f t="shared" si="39"/>
        <v>0</v>
      </c>
      <c r="J601" s="69" t="str">
        <f t="shared" si="41"/>
        <v>3.2.3</v>
      </c>
    </row>
    <row r="602" spans="1:10" x14ac:dyDescent="0.25">
      <c r="A602" s="66" t="s">
        <v>1266</v>
      </c>
      <c r="B602" s="66" t="s">
        <v>307</v>
      </c>
      <c r="C602" s="135">
        <v>531590.69999999995</v>
      </c>
      <c r="D602" s="135">
        <v>0</v>
      </c>
      <c r="E602" s="135">
        <v>0</v>
      </c>
      <c r="F602" s="80">
        <f t="shared" si="38"/>
        <v>0</v>
      </c>
      <c r="G602" s="135">
        <v>531590.69999999995</v>
      </c>
      <c r="H602" s="80">
        <f t="shared" si="40"/>
        <v>531590.69999999995</v>
      </c>
      <c r="I602" s="137">
        <f t="shared" si="39"/>
        <v>0</v>
      </c>
      <c r="J602" s="69" t="str">
        <f t="shared" si="41"/>
        <v>3.2.3</v>
      </c>
    </row>
    <row r="603" spans="1:10" x14ac:dyDescent="0.25">
      <c r="A603" s="66" t="s">
        <v>1265</v>
      </c>
      <c r="B603" s="66" t="s">
        <v>309</v>
      </c>
      <c r="C603" s="135">
        <v>21101666.899999999</v>
      </c>
      <c r="D603" s="135">
        <v>0</v>
      </c>
      <c r="E603" s="135">
        <v>0</v>
      </c>
      <c r="F603" s="80">
        <f t="shared" si="38"/>
        <v>0</v>
      </c>
      <c r="G603" s="135">
        <v>21101666.899999999</v>
      </c>
      <c r="H603" s="80">
        <f t="shared" si="40"/>
        <v>21101666.899999999</v>
      </c>
      <c r="I603" s="137">
        <f t="shared" si="39"/>
        <v>0</v>
      </c>
      <c r="J603" s="69" t="str">
        <f t="shared" si="41"/>
        <v>3.2.3</v>
      </c>
    </row>
    <row r="604" spans="1:10" x14ac:dyDescent="0.25">
      <c r="A604" s="66" t="s">
        <v>1264</v>
      </c>
      <c r="B604" s="66" t="s">
        <v>311</v>
      </c>
      <c r="C604" s="135">
        <v>38184166.909999996</v>
      </c>
      <c r="D604" s="135">
        <v>0</v>
      </c>
      <c r="E604" s="135">
        <v>0</v>
      </c>
      <c r="F604" s="80">
        <f t="shared" si="38"/>
        <v>0</v>
      </c>
      <c r="G604" s="135">
        <v>38184166.909999996</v>
      </c>
      <c r="H604" s="80">
        <f t="shared" si="40"/>
        <v>38184166.909999996</v>
      </c>
      <c r="I604" s="137">
        <f t="shared" si="39"/>
        <v>0</v>
      </c>
      <c r="J604" s="69" t="str">
        <f t="shared" si="41"/>
        <v>3.2.3</v>
      </c>
    </row>
    <row r="605" spans="1:10" x14ac:dyDescent="0.25">
      <c r="A605" s="66" t="s">
        <v>1263</v>
      </c>
      <c r="B605" s="66" t="s">
        <v>313</v>
      </c>
      <c r="C605" s="135">
        <v>28473918.879999999</v>
      </c>
      <c r="D605" s="135">
        <v>0</v>
      </c>
      <c r="E605" s="135">
        <v>0</v>
      </c>
      <c r="F605" s="80">
        <f t="shared" si="38"/>
        <v>0</v>
      </c>
      <c r="G605" s="135">
        <v>28473918.879999999</v>
      </c>
      <c r="H605" s="80">
        <f t="shared" si="40"/>
        <v>28473918.879999999</v>
      </c>
      <c r="I605" s="137">
        <f t="shared" si="39"/>
        <v>0</v>
      </c>
      <c r="J605" s="69" t="str">
        <f t="shared" si="41"/>
        <v>3.2.3</v>
      </c>
    </row>
    <row r="606" spans="1:10" x14ac:dyDescent="0.25">
      <c r="A606" s="66" t="s">
        <v>1262</v>
      </c>
      <c r="B606" s="66" t="s">
        <v>315</v>
      </c>
      <c r="C606" s="135">
        <v>1002957</v>
      </c>
      <c r="D606" s="135">
        <v>0</v>
      </c>
      <c r="E606" s="135">
        <v>0</v>
      </c>
      <c r="F606" s="80">
        <f t="shared" si="38"/>
        <v>0</v>
      </c>
      <c r="G606" s="135">
        <v>1002957</v>
      </c>
      <c r="H606" s="80">
        <f t="shared" si="40"/>
        <v>1002957</v>
      </c>
      <c r="I606" s="137">
        <f t="shared" si="39"/>
        <v>0</v>
      </c>
      <c r="J606" s="69" t="str">
        <f t="shared" si="41"/>
        <v>3.2.3</v>
      </c>
    </row>
    <row r="607" spans="1:10" x14ac:dyDescent="0.25">
      <c r="A607" s="66" t="s">
        <v>1261</v>
      </c>
      <c r="B607" s="66" t="s">
        <v>317</v>
      </c>
      <c r="C607" s="135">
        <v>62855335.509999998</v>
      </c>
      <c r="D607" s="135">
        <v>0</v>
      </c>
      <c r="E607" s="135">
        <v>0</v>
      </c>
      <c r="F607" s="80">
        <f t="shared" si="38"/>
        <v>0</v>
      </c>
      <c r="G607" s="135">
        <v>62855335.509999998</v>
      </c>
      <c r="H607" s="80">
        <f t="shared" si="40"/>
        <v>62855335.509999998</v>
      </c>
      <c r="I607" s="137">
        <f t="shared" si="39"/>
        <v>0</v>
      </c>
      <c r="J607" s="69" t="str">
        <f t="shared" si="41"/>
        <v>3.2.3</v>
      </c>
    </row>
    <row r="608" spans="1:10" x14ac:dyDescent="0.25">
      <c r="A608" s="66" t="s">
        <v>1260</v>
      </c>
      <c r="B608" s="66" t="s">
        <v>319</v>
      </c>
      <c r="C608" s="135">
        <v>2755098.37</v>
      </c>
      <c r="D608" s="135">
        <v>0</v>
      </c>
      <c r="E608" s="135">
        <v>0</v>
      </c>
      <c r="F608" s="80">
        <f t="shared" si="38"/>
        <v>0</v>
      </c>
      <c r="G608" s="135">
        <v>2755098.37</v>
      </c>
      <c r="H608" s="80">
        <f t="shared" si="40"/>
        <v>2755098.37</v>
      </c>
      <c r="I608" s="137">
        <f t="shared" si="39"/>
        <v>0</v>
      </c>
      <c r="J608" s="69" t="str">
        <f t="shared" si="41"/>
        <v>3.2.3</v>
      </c>
    </row>
    <row r="609" spans="1:10" x14ac:dyDescent="0.25">
      <c r="A609" s="66" t="s">
        <v>1259</v>
      </c>
      <c r="B609" s="66" t="s">
        <v>321</v>
      </c>
      <c r="C609" s="135">
        <v>3818345.26</v>
      </c>
      <c r="D609" s="135">
        <v>0</v>
      </c>
      <c r="E609" s="135">
        <v>0</v>
      </c>
      <c r="F609" s="80">
        <f t="shared" si="38"/>
        <v>0</v>
      </c>
      <c r="G609" s="135">
        <v>3818345.26</v>
      </c>
      <c r="H609" s="80">
        <f t="shared" si="40"/>
        <v>3818345.26</v>
      </c>
      <c r="I609" s="137">
        <f t="shared" si="39"/>
        <v>0</v>
      </c>
      <c r="J609" s="69" t="str">
        <f t="shared" si="41"/>
        <v>3.2.3</v>
      </c>
    </row>
    <row r="610" spans="1:10" x14ac:dyDescent="0.25">
      <c r="A610" s="66" t="s">
        <v>1258</v>
      </c>
      <c r="B610" s="66" t="s">
        <v>323</v>
      </c>
      <c r="C610" s="135">
        <v>11341502</v>
      </c>
      <c r="D610" s="135">
        <v>0</v>
      </c>
      <c r="E610" s="135">
        <v>0</v>
      </c>
      <c r="F610" s="80">
        <f t="shared" si="38"/>
        <v>0</v>
      </c>
      <c r="G610" s="135">
        <v>11341502</v>
      </c>
      <c r="H610" s="80">
        <f t="shared" si="40"/>
        <v>11341502</v>
      </c>
      <c r="I610" s="137">
        <f t="shared" si="39"/>
        <v>0</v>
      </c>
      <c r="J610" s="69" t="str">
        <f t="shared" si="41"/>
        <v>3.2.3</v>
      </c>
    </row>
    <row r="611" spans="1:10" x14ac:dyDescent="0.25">
      <c r="A611" s="66" t="s">
        <v>1257</v>
      </c>
      <c r="B611" s="66" t="s">
        <v>325</v>
      </c>
      <c r="C611" s="135">
        <v>317033.36</v>
      </c>
      <c r="D611" s="135">
        <v>0</v>
      </c>
      <c r="E611" s="135">
        <v>0</v>
      </c>
      <c r="F611" s="80">
        <f t="shared" si="38"/>
        <v>0</v>
      </c>
      <c r="G611" s="135">
        <v>317033.36</v>
      </c>
      <c r="H611" s="80">
        <f t="shared" si="40"/>
        <v>317033.36</v>
      </c>
      <c r="I611" s="137">
        <f t="shared" si="39"/>
        <v>0</v>
      </c>
      <c r="J611" s="69" t="str">
        <f t="shared" si="41"/>
        <v>3.2.3</v>
      </c>
    </row>
    <row r="612" spans="1:10" x14ac:dyDescent="0.25">
      <c r="A612" s="66" t="s">
        <v>1256</v>
      </c>
      <c r="B612" s="66" t="s">
        <v>327</v>
      </c>
      <c r="C612" s="135">
        <v>176819761.47</v>
      </c>
      <c r="D612" s="135">
        <v>0</v>
      </c>
      <c r="E612" s="135">
        <v>0</v>
      </c>
      <c r="F612" s="80">
        <f t="shared" si="38"/>
        <v>0</v>
      </c>
      <c r="G612" s="135">
        <v>176819761.47</v>
      </c>
      <c r="H612" s="80">
        <f t="shared" si="40"/>
        <v>176819761.47</v>
      </c>
      <c r="I612" s="137">
        <f t="shared" si="39"/>
        <v>0</v>
      </c>
      <c r="J612" s="69" t="str">
        <f t="shared" si="41"/>
        <v>3.2.3</v>
      </c>
    </row>
    <row r="613" spans="1:10" x14ac:dyDescent="0.25">
      <c r="A613" s="66" t="s">
        <v>1255</v>
      </c>
      <c r="B613" s="66" t="s">
        <v>329</v>
      </c>
      <c r="C613" s="135">
        <v>3902741.9</v>
      </c>
      <c r="D613" s="135">
        <v>0</v>
      </c>
      <c r="E613" s="135">
        <v>0</v>
      </c>
      <c r="F613" s="80">
        <f t="shared" si="38"/>
        <v>0</v>
      </c>
      <c r="G613" s="135">
        <v>3902741.9</v>
      </c>
      <c r="H613" s="80">
        <f t="shared" si="40"/>
        <v>3902741.9</v>
      </c>
      <c r="I613" s="137">
        <f t="shared" si="39"/>
        <v>0</v>
      </c>
      <c r="J613" s="69" t="str">
        <f t="shared" si="41"/>
        <v>3.2.3</v>
      </c>
    </row>
    <row r="614" spans="1:10" x14ac:dyDescent="0.25">
      <c r="A614" s="66" t="s">
        <v>1254</v>
      </c>
      <c r="B614" s="66" t="s">
        <v>1816</v>
      </c>
      <c r="C614" s="135">
        <v>235117.03</v>
      </c>
      <c r="D614" s="135">
        <v>0</v>
      </c>
      <c r="E614" s="135">
        <v>0</v>
      </c>
      <c r="F614" s="80">
        <f t="shared" si="38"/>
        <v>0</v>
      </c>
      <c r="G614" s="135">
        <v>235117.03</v>
      </c>
      <c r="H614" s="80">
        <f t="shared" si="40"/>
        <v>235117.03</v>
      </c>
      <c r="I614" s="137">
        <f t="shared" si="39"/>
        <v>0</v>
      </c>
      <c r="J614" s="69" t="str">
        <f t="shared" si="41"/>
        <v>3.2.3</v>
      </c>
    </row>
    <row r="615" spans="1:10" x14ac:dyDescent="0.25">
      <c r="A615" s="66" t="s">
        <v>1253</v>
      </c>
      <c r="B615" s="66" t="s">
        <v>1817</v>
      </c>
      <c r="C615" s="135">
        <v>3244219.14</v>
      </c>
      <c r="D615" s="135">
        <v>0</v>
      </c>
      <c r="E615" s="135">
        <v>0</v>
      </c>
      <c r="F615" s="80">
        <f t="shared" si="38"/>
        <v>0</v>
      </c>
      <c r="G615" s="135">
        <v>3244219.14</v>
      </c>
      <c r="H615" s="80">
        <f t="shared" si="40"/>
        <v>3244219.14</v>
      </c>
      <c r="I615" s="137">
        <f t="shared" si="39"/>
        <v>0</v>
      </c>
      <c r="J615" s="69" t="str">
        <f t="shared" si="41"/>
        <v>3.2.3</v>
      </c>
    </row>
    <row r="616" spans="1:10" x14ac:dyDescent="0.25">
      <c r="A616" s="66" t="s">
        <v>1252</v>
      </c>
      <c r="B616" s="66" t="s">
        <v>1818</v>
      </c>
      <c r="C616" s="135">
        <v>3238927</v>
      </c>
      <c r="D616" s="135">
        <v>0</v>
      </c>
      <c r="E616" s="135">
        <v>0</v>
      </c>
      <c r="F616" s="80">
        <f t="shared" si="38"/>
        <v>0</v>
      </c>
      <c r="G616" s="135">
        <v>3238927</v>
      </c>
      <c r="H616" s="80">
        <f t="shared" si="40"/>
        <v>3238927</v>
      </c>
      <c r="I616" s="137">
        <f t="shared" si="39"/>
        <v>0</v>
      </c>
      <c r="J616" s="69" t="str">
        <f t="shared" si="41"/>
        <v>3.2.3</v>
      </c>
    </row>
    <row r="617" spans="1:10" x14ac:dyDescent="0.25">
      <c r="A617" s="66" t="s">
        <v>1251</v>
      </c>
      <c r="B617" s="66" t="s">
        <v>337</v>
      </c>
      <c r="C617" s="135">
        <v>2196712.31</v>
      </c>
      <c r="D617" s="135">
        <v>0</v>
      </c>
      <c r="E617" s="135">
        <v>0</v>
      </c>
      <c r="F617" s="80">
        <f t="shared" si="38"/>
        <v>0</v>
      </c>
      <c r="G617" s="135">
        <v>2196712.31</v>
      </c>
      <c r="H617" s="80">
        <f t="shared" si="40"/>
        <v>2196712.31</v>
      </c>
      <c r="I617" s="137">
        <f t="shared" si="39"/>
        <v>0</v>
      </c>
      <c r="J617" s="69" t="str">
        <f t="shared" si="41"/>
        <v>3.2.3</v>
      </c>
    </row>
    <row r="618" spans="1:10" x14ac:dyDescent="0.25">
      <c r="A618" s="66" t="s">
        <v>1250</v>
      </c>
      <c r="B618" s="66" t="s">
        <v>1819</v>
      </c>
      <c r="C618" s="135">
        <v>5264544</v>
      </c>
      <c r="D618" s="135">
        <v>0</v>
      </c>
      <c r="E618" s="135">
        <v>0</v>
      </c>
      <c r="F618" s="80">
        <f t="shared" si="38"/>
        <v>0</v>
      </c>
      <c r="G618" s="135">
        <v>5264544</v>
      </c>
      <c r="H618" s="80">
        <f t="shared" si="40"/>
        <v>5264544</v>
      </c>
      <c r="I618" s="137">
        <f t="shared" si="39"/>
        <v>0</v>
      </c>
      <c r="J618" s="69" t="str">
        <f t="shared" si="41"/>
        <v>3.2.3</v>
      </c>
    </row>
    <row r="619" spans="1:10" x14ac:dyDescent="0.25">
      <c r="A619" s="66" t="s">
        <v>1249</v>
      </c>
      <c r="B619" s="66" t="s">
        <v>341</v>
      </c>
      <c r="C619" s="135">
        <v>47277798.93</v>
      </c>
      <c r="D619" s="135">
        <v>0</v>
      </c>
      <c r="E619" s="135">
        <v>0</v>
      </c>
      <c r="F619" s="80">
        <f t="shared" si="38"/>
        <v>0</v>
      </c>
      <c r="G619" s="135">
        <v>47277798.93</v>
      </c>
      <c r="H619" s="80">
        <f t="shared" si="40"/>
        <v>47277798.93</v>
      </c>
      <c r="I619" s="137">
        <f t="shared" si="39"/>
        <v>0</v>
      </c>
      <c r="J619" s="69" t="str">
        <f t="shared" si="41"/>
        <v>3.2.3</v>
      </c>
    </row>
    <row r="620" spans="1:10" x14ac:dyDescent="0.25">
      <c r="A620" s="66" t="s">
        <v>1663</v>
      </c>
      <c r="B620" s="66" t="s">
        <v>1664</v>
      </c>
      <c r="C620" s="135">
        <v>1150501.8</v>
      </c>
      <c r="D620" s="135">
        <v>0</v>
      </c>
      <c r="E620" s="135">
        <v>0</v>
      </c>
      <c r="F620" s="80">
        <f t="shared" si="38"/>
        <v>0</v>
      </c>
      <c r="G620" s="135">
        <v>1150501.8</v>
      </c>
      <c r="H620" s="80">
        <f t="shared" si="40"/>
        <v>1150501.8</v>
      </c>
      <c r="I620" s="137">
        <f t="shared" si="39"/>
        <v>0</v>
      </c>
      <c r="J620" s="69" t="str">
        <f t="shared" si="41"/>
        <v>3.2.3</v>
      </c>
    </row>
    <row r="621" spans="1:10" x14ac:dyDescent="0.25">
      <c r="A621" s="66" t="s">
        <v>1665</v>
      </c>
      <c r="B621" s="66" t="s">
        <v>1402</v>
      </c>
      <c r="C621" s="135">
        <v>6516355.2000000002</v>
      </c>
      <c r="D621" s="135">
        <v>0</v>
      </c>
      <c r="E621" s="135">
        <v>0</v>
      </c>
      <c r="F621" s="80">
        <f t="shared" si="38"/>
        <v>0</v>
      </c>
      <c r="G621" s="135">
        <v>6516355.2000000002</v>
      </c>
      <c r="H621" s="80">
        <f t="shared" si="40"/>
        <v>6516355.2000000002</v>
      </c>
      <c r="I621" s="137">
        <f t="shared" si="39"/>
        <v>0</v>
      </c>
      <c r="J621" s="69" t="str">
        <f t="shared" si="41"/>
        <v>3.2.3</v>
      </c>
    </row>
    <row r="622" spans="1:10" x14ac:dyDescent="0.25">
      <c r="A622" s="66" t="s">
        <v>63</v>
      </c>
      <c r="B622" s="66" t="s">
        <v>64</v>
      </c>
      <c r="C622" s="135">
        <v>1223994586.76</v>
      </c>
      <c r="D622" s="135">
        <v>31676171.780000001</v>
      </c>
      <c r="E622" s="135">
        <v>493820175.04000002</v>
      </c>
      <c r="F622" s="80">
        <f t="shared" si="38"/>
        <v>462144003.25999999</v>
      </c>
      <c r="G622" s="135">
        <v>1686138590.02</v>
      </c>
      <c r="H622" s="80">
        <f t="shared" si="40"/>
        <v>1686138590.02</v>
      </c>
      <c r="I622" s="137">
        <f t="shared" si="39"/>
        <v>0</v>
      </c>
      <c r="J622" s="69" t="str">
        <f t="shared" si="41"/>
        <v>4.0.0</v>
      </c>
    </row>
    <row r="623" spans="1:10" x14ac:dyDescent="0.25">
      <c r="A623" s="66" t="s">
        <v>834</v>
      </c>
      <c r="B623" s="66" t="s">
        <v>835</v>
      </c>
      <c r="C623" s="135">
        <v>1062639549.53</v>
      </c>
      <c r="D623" s="135">
        <v>31349289.649999999</v>
      </c>
      <c r="E623" s="135">
        <v>293659622.85000002</v>
      </c>
      <c r="F623" s="80">
        <f t="shared" si="38"/>
        <v>262310333.20000002</v>
      </c>
      <c r="G623" s="135">
        <v>1324949882.73</v>
      </c>
      <c r="H623" s="80">
        <f t="shared" si="40"/>
        <v>1324949882.73</v>
      </c>
      <c r="I623" s="137">
        <f t="shared" si="39"/>
        <v>0</v>
      </c>
      <c r="J623" s="69" t="str">
        <f t="shared" si="41"/>
        <v>4.1.0</v>
      </c>
    </row>
    <row r="624" spans="1:10" s="164" customFormat="1" x14ac:dyDescent="0.25">
      <c r="A624" s="164" t="s">
        <v>43</v>
      </c>
      <c r="B624" s="164" t="s">
        <v>44</v>
      </c>
      <c r="C624" s="165">
        <v>983400536.30999994</v>
      </c>
      <c r="D624" s="165">
        <v>26711032.829999998</v>
      </c>
      <c r="E624" s="165">
        <v>220401810.94</v>
      </c>
      <c r="F624" s="166">
        <f t="shared" si="38"/>
        <v>193690778.11000001</v>
      </c>
      <c r="G624" s="165">
        <v>1177091314.4200001</v>
      </c>
      <c r="H624" s="166">
        <f t="shared" si="40"/>
        <v>1177091314.4200001</v>
      </c>
      <c r="I624" s="167">
        <f t="shared" si="39"/>
        <v>0</v>
      </c>
      <c r="J624" s="168" t="str">
        <f t="shared" si="41"/>
        <v>4.1.1</v>
      </c>
    </row>
    <row r="625" spans="1:10" x14ac:dyDescent="0.25">
      <c r="A625" s="66" t="s">
        <v>836</v>
      </c>
      <c r="B625" s="66" t="s">
        <v>837</v>
      </c>
      <c r="C625" s="135">
        <v>547092.71</v>
      </c>
      <c r="D625" s="135">
        <v>0</v>
      </c>
      <c r="E625" s="135">
        <v>1705846.5</v>
      </c>
      <c r="F625" s="80">
        <f t="shared" si="38"/>
        <v>1705846.5</v>
      </c>
      <c r="G625" s="135">
        <v>2252939.21</v>
      </c>
      <c r="H625" s="80">
        <f t="shared" si="40"/>
        <v>2252939.21</v>
      </c>
      <c r="I625" s="137">
        <f t="shared" si="39"/>
        <v>0</v>
      </c>
      <c r="J625" s="69" t="str">
        <f t="shared" si="41"/>
        <v>4.1.1</v>
      </c>
    </row>
    <row r="626" spans="1:10" x14ac:dyDescent="0.25">
      <c r="A626" s="66" t="s">
        <v>838</v>
      </c>
      <c r="B626" s="66" t="s">
        <v>1820</v>
      </c>
      <c r="C626" s="135">
        <v>547092.71</v>
      </c>
      <c r="D626" s="135">
        <v>0</v>
      </c>
      <c r="E626" s="135">
        <v>1705846.5</v>
      </c>
      <c r="F626" s="80">
        <f t="shared" si="38"/>
        <v>1705846.5</v>
      </c>
      <c r="G626" s="135">
        <v>2252939.21</v>
      </c>
      <c r="H626" s="80">
        <f t="shared" si="40"/>
        <v>2252939.21</v>
      </c>
      <c r="I626" s="137">
        <f t="shared" si="39"/>
        <v>0</v>
      </c>
      <c r="J626" s="69" t="str">
        <f t="shared" si="41"/>
        <v>4.1.1</v>
      </c>
    </row>
    <row r="627" spans="1:10" x14ac:dyDescent="0.25">
      <c r="A627" s="66" t="s">
        <v>1350</v>
      </c>
      <c r="B627" s="66" t="s">
        <v>1821</v>
      </c>
      <c r="C627" s="135">
        <v>81687.210000000006</v>
      </c>
      <c r="D627" s="135">
        <v>0</v>
      </c>
      <c r="E627" s="135">
        <v>1027212.65</v>
      </c>
      <c r="F627" s="80">
        <f t="shared" si="38"/>
        <v>1027212.65</v>
      </c>
      <c r="G627" s="135">
        <v>1108899.8600000001</v>
      </c>
      <c r="H627" s="80">
        <f t="shared" si="40"/>
        <v>1108899.8600000001</v>
      </c>
      <c r="I627" s="137">
        <f t="shared" si="39"/>
        <v>0</v>
      </c>
      <c r="J627" s="69" t="str">
        <f t="shared" si="41"/>
        <v>4.1.1</v>
      </c>
    </row>
    <row r="628" spans="1:10" x14ac:dyDescent="0.25">
      <c r="A628" s="66" t="s">
        <v>1822</v>
      </c>
      <c r="B628" s="66" t="s">
        <v>1823</v>
      </c>
      <c r="C628" s="135">
        <v>465405.5</v>
      </c>
      <c r="D628" s="135">
        <v>0</v>
      </c>
      <c r="E628" s="135">
        <v>678633.85</v>
      </c>
      <c r="F628" s="80">
        <f t="shared" si="38"/>
        <v>678633.85</v>
      </c>
      <c r="G628" s="135">
        <v>1144039.3500000001</v>
      </c>
      <c r="H628" s="80">
        <f t="shared" si="40"/>
        <v>1144039.3500000001</v>
      </c>
      <c r="I628" s="137">
        <f t="shared" si="39"/>
        <v>0</v>
      </c>
      <c r="J628" s="69" t="str">
        <f t="shared" si="41"/>
        <v>4.1.1</v>
      </c>
    </row>
    <row r="629" spans="1:10" x14ac:dyDescent="0.25">
      <c r="A629" s="66" t="s">
        <v>839</v>
      </c>
      <c r="B629" s="66" t="s">
        <v>840</v>
      </c>
      <c r="C629" s="135">
        <v>978556029.25999999</v>
      </c>
      <c r="D629" s="135">
        <v>6944795.3799999999</v>
      </c>
      <c r="E629" s="135">
        <v>195455047.91</v>
      </c>
      <c r="F629" s="80">
        <f t="shared" si="38"/>
        <v>188510252.53</v>
      </c>
      <c r="G629" s="135">
        <v>1167066281.79</v>
      </c>
      <c r="H629" s="80">
        <f t="shared" si="40"/>
        <v>1167066281.79</v>
      </c>
      <c r="I629" s="137">
        <f t="shared" si="39"/>
        <v>0</v>
      </c>
      <c r="J629" s="69" t="str">
        <f t="shared" si="41"/>
        <v>4.1.1</v>
      </c>
    </row>
    <row r="630" spans="1:10" x14ac:dyDescent="0.25">
      <c r="A630" s="66" t="s">
        <v>841</v>
      </c>
      <c r="B630" s="66" t="s">
        <v>842</v>
      </c>
      <c r="C630" s="135">
        <v>649138194.88</v>
      </c>
      <c r="D630" s="135">
        <v>6944400.1200000001</v>
      </c>
      <c r="E630" s="135">
        <v>85566089.790000007</v>
      </c>
      <c r="F630" s="80">
        <f t="shared" ref="F630:F631" si="42">+E630-D630</f>
        <v>78621689.670000002</v>
      </c>
      <c r="G630" s="135">
        <v>727759884.54999995</v>
      </c>
      <c r="H630" s="80">
        <f t="shared" si="40"/>
        <v>727759884.54999995</v>
      </c>
      <c r="I630" s="137">
        <f t="shared" ref="I630:I693" si="43">+G630-H630</f>
        <v>0</v>
      </c>
      <c r="J630" s="69" t="str">
        <f t="shared" si="41"/>
        <v>4.1.1</v>
      </c>
    </row>
    <row r="631" spans="1:10" x14ac:dyDescent="0.25">
      <c r="A631" s="66" t="s">
        <v>843</v>
      </c>
      <c r="B631" s="66" t="s">
        <v>1824</v>
      </c>
      <c r="C631" s="135">
        <v>649138194.88</v>
      </c>
      <c r="D631" s="135">
        <v>6944400.1200000001</v>
      </c>
      <c r="E631" s="135">
        <v>85566089.790000007</v>
      </c>
      <c r="F631" s="80">
        <f t="shared" si="42"/>
        <v>78621689.670000002</v>
      </c>
      <c r="G631" s="135">
        <v>727759884.54999995</v>
      </c>
      <c r="H631" s="80">
        <f t="shared" si="40"/>
        <v>727759884.54999995</v>
      </c>
      <c r="I631" s="137">
        <f t="shared" si="43"/>
        <v>0</v>
      </c>
      <c r="J631" s="69" t="str">
        <f t="shared" si="41"/>
        <v>4.1.1</v>
      </c>
    </row>
    <row r="632" spans="1:10" x14ac:dyDescent="0.25">
      <c r="A632" s="66" t="s">
        <v>844</v>
      </c>
      <c r="B632" s="66" t="s">
        <v>1825</v>
      </c>
      <c r="C632" s="135">
        <v>324038440.72000003</v>
      </c>
      <c r="D632" s="135">
        <v>0</v>
      </c>
      <c r="E632" s="135">
        <v>87456636.159999996</v>
      </c>
      <c r="F632" s="80">
        <f t="shared" ref="F632:F683" si="44">+E632-D632</f>
        <v>87456636.159999996</v>
      </c>
      <c r="G632" s="135">
        <v>411495076.88</v>
      </c>
      <c r="H632" s="80">
        <f t="shared" si="40"/>
        <v>411495076.88</v>
      </c>
      <c r="I632" s="137">
        <f t="shared" si="43"/>
        <v>0</v>
      </c>
      <c r="J632" s="69" t="str">
        <f t="shared" si="41"/>
        <v>4.1.1</v>
      </c>
    </row>
    <row r="633" spans="1:10" x14ac:dyDescent="0.25">
      <c r="A633" s="66" t="s">
        <v>845</v>
      </c>
      <c r="B633" s="66" t="s">
        <v>1826</v>
      </c>
      <c r="C633" s="135">
        <v>324038440.72000003</v>
      </c>
      <c r="D633" s="135">
        <v>0</v>
      </c>
      <c r="E633" s="135">
        <v>87456636.159999996</v>
      </c>
      <c r="F633" s="80">
        <f t="shared" si="44"/>
        <v>87456636.159999996</v>
      </c>
      <c r="G633" s="135">
        <v>411495076.88</v>
      </c>
      <c r="H633" s="80">
        <f t="shared" si="40"/>
        <v>411495076.88</v>
      </c>
      <c r="I633" s="137">
        <f t="shared" si="43"/>
        <v>0</v>
      </c>
      <c r="J633" s="69" t="str">
        <f t="shared" si="41"/>
        <v>4.1.1</v>
      </c>
    </row>
    <row r="634" spans="1:10" x14ac:dyDescent="0.25">
      <c r="A634" s="66" t="s">
        <v>846</v>
      </c>
      <c r="B634" s="66" t="s">
        <v>1827</v>
      </c>
      <c r="C634" s="135">
        <v>4018447.49</v>
      </c>
      <c r="D634" s="135">
        <v>0</v>
      </c>
      <c r="E634" s="135">
        <v>20655555.440000001</v>
      </c>
      <c r="F634" s="80">
        <f t="shared" si="44"/>
        <v>20655555.440000001</v>
      </c>
      <c r="G634" s="135">
        <v>24674002.93</v>
      </c>
      <c r="H634" s="80">
        <f t="shared" si="40"/>
        <v>24674002.93</v>
      </c>
      <c r="I634" s="137">
        <f t="shared" si="43"/>
        <v>0</v>
      </c>
      <c r="J634" s="69" t="str">
        <f t="shared" si="41"/>
        <v>4.1.1</v>
      </c>
    </row>
    <row r="635" spans="1:10" x14ac:dyDescent="0.25">
      <c r="A635" s="66" t="s">
        <v>847</v>
      </c>
      <c r="B635" s="66" t="s">
        <v>1828</v>
      </c>
      <c r="C635" s="135">
        <v>2652219.0699999998</v>
      </c>
      <c r="D635" s="135">
        <v>0</v>
      </c>
      <c r="E635" s="135">
        <v>15402473.08</v>
      </c>
      <c r="F635" s="80">
        <f t="shared" si="44"/>
        <v>15402473.08</v>
      </c>
      <c r="G635" s="135">
        <v>18054692.149999999</v>
      </c>
      <c r="H635" s="80">
        <f t="shared" si="40"/>
        <v>18054692.149999999</v>
      </c>
      <c r="I635" s="137">
        <f t="shared" si="43"/>
        <v>0</v>
      </c>
      <c r="J635" s="69" t="str">
        <f t="shared" si="41"/>
        <v>4.1.1</v>
      </c>
    </row>
    <row r="636" spans="1:10" x14ac:dyDescent="0.25">
      <c r="A636" s="66" t="s">
        <v>848</v>
      </c>
      <c r="B636" s="66" t="s">
        <v>1623</v>
      </c>
      <c r="C636" s="135">
        <v>60453.02</v>
      </c>
      <c r="D636" s="135">
        <v>0</v>
      </c>
      <c r="E636" s="135">
        <v>3476422.28</v>
      </c>
      <c r="F636" s="80">
        <f t="shared" si="44"/>
        <v>3476422.28</v>
      </c>
      <c r="G636" s="135">
        <v>3536875.3</v>
      </c>
      <c r="H636" s="80">
        <f t="shared" si="40"/>
        <v>3536875.3</v>
      </c>
      <c r="I636" s="137">
        <f t="shared" si="43"/>
        <v>0</v>
      </c>
      <c r="J636" s="69" t="str">
        <f t="shared" si="41"/>
        <v>4.1.1</v>
      </c>
    </row>
    <row r="637" spans="1:10" x14ac:dyDescent="0.25">
      <c r="A637" s="66" t="s">
        <v>45</v>
      </c>
      <c r="B637" s="66" t="s">
        <v>1829</v>
      </c>
      <c r="C637" s="135">
        <v>1305775.3999999999</v>
      </c>
      <c r="D637" s="135">
        <v>0</v>
      </c>
      <c r="E637" s="135">
        <v>1776660.08</v>
      </c>
      <c r="F637" s="80">
        <f t="shared" si="44"/>
        <v>1776660.08</v>
      </c>
      <c r="G637" s="135">
        <v>3082435.48</v>
      </c>
      <c r="H637" s="80">
        <f t="shared" si="40"/>
        <v>3082435.48</v>
      </c>
      <c r="I637" s="137">
        <f t="shared" si="43"/>
        <v>0</v>
      </c>
      <c r="J637" s="69" t="str">
        <f t="shared" si="41"/>
        <v>4.1.1</v>
      </c>
    </row>
    <row r="638" spans="1:10" x14ac:dyDescent="0.25">
      <c r="A638" s="66" t="s">
        <v>2266</v>
      </c>
      <c r="B638" s="66" t="s">
        <v>2267</v>
      </c>
      <c r="C638" s="135">
        <v>25677.67</v>
      </c>
      <c r="D638" s="135">
        <v>0</v>
      </c>
      <c r="E638" s="135">
        <v>310640.86</v>
      </c>
      <c r="F638" s="80">
        <f t="shared" si="44"/>
        <v>310640.86</v>
      </c>
      <c r="G638" s="135">
        <v>336318.53</v>
      </c>
      <c r="H638" s="80">
        <f t="shared" si="40"/>
        <v>336318.52999999997</v>
      </c>
      <c r="I638" s="137">
        <f t="shared" si="43"/>
        <v>0</v>
      </c>
      <c r="J638" s="69" t="str">
        <f t="shared" si="41"/>
        <v>4.1.1</v>
      </c>
    </row>
    <row r="639" spans="1:10" x14ac:dyDescent="0.25">
      <c r="A639" s="66" t="s">
        <v>2268</v>
      </c>
      <c r="B639" s="66" t="s">
        <v>2269</v>
      </c>
      <c r="C639" s="135">
        <v>25677.67</v>
      </c>
      <c r="D639" s="135">
        <v>0</v>
      </c>
      <c r="E639" s="135">
        <v>310640.86</v>
      </c>
      <c r="F639" s="80">
        <f t="shared" si="44"/>
        <v>310640.86</v>
      </c>
      <c r="G639" s="135">
        <v>336318.53</v>
      </c>
      <c r="H639" s="80">
        <f t="shared" si="40"/>
        <v>336318.52999999997</v>
      </c>
      <c r="I639" s="137">
        <f t="shared" si="43"/>
        <v>0</v>
      </c>
      <c r="J639" s="69" t="str">
        <f t="shared" si="41"/>
        <v>4.1.1</v>
      </c>
    </row>
    <row r="640" spans="1:10" x14ac:dyDescent="0.25">
      <c r="A640" s="66" t="s">
        <v>1830</v>
      </c>
      <c r="B640" s="66" t="s">
        <v>1831</v>
      </c>
      <c r="C640" s="135">
        <v>1335268.5</v>
      </c>
      <c r="D640" s="135">
        <v>395.26</v>
      </c>
      <c r="E640" s="135">
        <v>1466125.66</v>
      </c>
      <c r="F640" s="80">
        <f t="shared" si="44"/>
        <v>1465730.4</v>
      </c>
      <c r="G640" s="135">
        <v>2800998.9</v>
      </c>
      <c r="H640" s="80">
        <f t="shared" si="40"/>
        <v>2800998.9</v>
      </c>
      <c r="I640" s="137">
        <f t="shared" si="43"/>
        <v>0</v>
      </c>
      <c r="J640" s="69" t="str">
        <f t="shared" si="41"/>
        <v>4.1.1</v>
      </c>
    </row>
    <row r="641" spans="1:10" x14ac:dyDescent="0.25">
      <c r="A641" s="66" t="s">
        <v>1832</v>
      </c>
      <c r="B641" s="66" t="s">
        <v>1833</v>
      </c>
      <c r="C641" s="135">
        <v>1335268.5</v>
      </c>
      <c r="D641" s="135">
        <v>395.26</v>
      </c>
      <c r="E641" s="135">
        <v>1466125.66</v>
      </c>
      <c r="F641" s="80">
        <f t="shared" si="44"/>
        <v>1465730.4</v>
      </c>
      <c r="G641" s="135">
        <v>2800998.9</v>
      </c>
      <c r="H641" s="80">
        <f t="shared" si="40"/>
        <v>2800998.9</v>
      </c>
      <c r="I641" s="137">
        <f t="shared" si="43"/>
        <v>0</v>
      </c>
      <c r="J641" s="69" t="str">
        <f t="shared" si="41"/>
        <v>4.1.1</v>
      </c>
    </row>
    <row r="642" spans="1:10" x14ac:dyDescent="0.25">
      <c r="A642" s="66" t="s">
        <v>849</v>
      </c>
      <c r="B642" s="66" t="s">
        <v>850</v>
      </c>
      <c r="C642" s="135">
        <v>222247.28</v>
      </c>
      <c r="D642" s="135">
        <v>19766217.829999998</v>
      </c>
      <c r="E642" s="135">
        <v>21073874.949999999</v>
      </c>
      <c r="F642" s="80">
        <f t="shared" si="44"/>
        <v>1307657.120000001</v>
      </c>
      <c r="G642" s="135">
        <v>1529904.4</v>
      </c>
      <c r="H642" s="80">
        <f t="shared" si="40"/>
        <v>1529904.4000000011</v>
      </c>
      <c r="I642" s="137">
        <f t="shared" si="43"/>
        <v>0</v>
      </c>
      <c r="J642" s="69" t="str">
        <f t="shared" si="41"/>
        <v>4.1.1</v>
      </c>
    </row>
    <row r="643" spans="1:10" x14ac:dyDescent="0.25">
      <c r="A643" s="66" t="s">
        <v>851</v>
      </c>
      <c r="B643" s="66" t="s">
        <v>1834</v>
      </c>
      <c r="C643" s="135">
        <v>222247.28</v>
      </c>
      <c r="D643" s="135">
        <v>19766217.829999998</v>
      </c>
      <c r="E643" s="135">
        <v>21073874.949999999</v>
      </c>
      <c r="F643" s="80">
        <f t="shared" si="44"/>
        <v>1307657.120000001</v>
      </c>
      <c r="G643" s="135">
        <v>1529904.4</v>
      </c>
      <c r="H643" s="80">
        <f t="shared" ref="H643:H706" si="45">+C643+F643</f>
        <v>1529904.4000000011</v>
      </c>
      <c r="I643" s="137">
        <f t="shared" si="43"/>
        <v>0</v>
      </c>
      <c r="J643" s="69" t="str">
        <f t="shared" ref="J643:J706" si="46">MID(A643,1,5)</f>
        <v>4.1.1</v>
      </c>
    </row>
    <row r="644" spans="1:10" x14ac:dyDescent="0.25">
      <c r="A644" s="66" t="s">
        <v>852</v>
      </c>
      <c r="B644" s="66" t="s">
        <v>1835</v>
      </c>
      <c r="C644" s="135">
        <v>222247.28</v>
      </c>
      <c r="D644" s="135">
        <v>19766217.829999998</v>
      </c>
      <c r="E644" s="135">
        <v>21073874.949999999</v>
      </c>
      <c r="F644" s="80">
        <f t="shared" si="44"/>
        <v>1307657.120000001</v>
      </c>
      <c r="G644" s="135">
        <v>1529904.4</v>
      </c>
      <c r="H644" s="80">
        <f t="shared" si="45"/>
        <v>1529904.4000000011</v>
      </c>
      <c r="I644" s="137">
        <f t="shared" si="43"/>
        <v>0</v>
      </c>
      <c r="J644" s="69" t="str">
        <f t="shared" si="46"/>
        <v>4.1.1</v>
      </c>
    </row>
    <row r="645" spans="1:10" x14ac:dyDescent="0.25">
      <c r="A645" s="66" t="s">
        <v>854</v>
      </c>
      <c r="B645" s="66" t="s">
        <v>855</v>
      </c>
      <c r="C645" s="135">
        <v>4075167.06</v>
      </c>
      <c r="D645" s="135">
        <v>19.62</v>
      </c>
      <c r="E645" s="135">
        <v>2167041.58</v>
      </c>
      <c r="F645" s="80">
        <f t="shared" si="44"/>
        <v>2167021.96</v>
      </c>
      <c r="G645" s="135">
        <v>6242189.0199999996</v>
      </c>
      <c r="H645" s="80">
        <f t="shared" si="45"/>
        <v>6242189.0199999996</v>
      </c>
      <c r="I645" s="137">
        <f t="shared" si="43"/>
        <v>0</v>
      </c>
      <c r="J645" s="69" t="str">
        <f t="shared" si="46"/>
        <v>4.1.1</v>
      </c>
    </row>
    <row r="646" spans="1:10" x14ac:dyDescent="0.25">
      <c r="A646" s="66" t="s">
        <v>856</v>
      </c>
      <c r="B646" s="66" t="s">
        <v>857</v>
      </c>
      <c r="C646" s="135">
        <v>4075167.06</v>
      </c>
      <c r="D646" s="135">
        <v>19.62</v>
      </c>
      <c r="E646" s="135">
        <v>2167041.58</v>
      </c>
      <c r="F646" s="80">
        <f t="shared" si="44"/>
        <v>2167021.96</v>
      </c>
      <c r="G646" s="135">
        <v>6242189.0199999996</v>
      </c>
      <c r="H646" s="80">
        <f t="shared" si="45"/>
        <v>6242189.0199999996</v>
      </c>
      <c r="I646" s="137">
        <f t="shared" si="43"/>
        <v>0</v>
      </c>
      <c r="J646" s="69" t="str">
        <f t="shared" si="46"/>
        <v>4.1.1</v>
      </c>
    </row>
    <row r="647" spans="1:10" x14ac:dyDescent="0.25">
      <c r="A647" s="66" t="s">
        <v>858</v>
      </c>
      <c r="B647" s="66" t="s">
        <v>1836</v>
      </c>
      <c r="C647" s="135">
        <v>4075167.06</v>
      </c>
      <c r="D647" s="135">
        <v>19.62</v>
      </c>
      <c r="E647" s="135">
        <v>2167041.58</v>
      </c>
      <c r="F647" s="80">
        <f t="shared" si="44"/>
        <v>2167021.96</v>
      </c>
      <c r="G647" s="135">
        <v>6242189.0199999996</v>
      </c>
      <c r="H647" s="80">
        <f t="shared" si="45"/>
        <v>6242189.0199999996</v>
      </c>
      <c r="I647" s="137">
        <f t="shared" si="43"/>
        <v>0</v>
      </c>
      <c r="J647" s="69" t="str">
        <f t="shared" si="46"/>
        <v>4.1.1</v>
      </c>
    </row>
    <row r="648" spans="1:10" s="164" customFormat="1" x14ac:dyDescent="0.25">
      <c r="A648" s="164" t="s">
        <v>46</v>
      </c>
      <c r="B648" s="164" t="s">
        <v>47</v>
      </c>
      <c r="C648" s="165">
        <v>53133860.619999997</v>
      </c>
      <c r="D648" s="165">
        <v>1400681.33</v>
      </c>
      <c r="E648" s="165">
        <v>56312947.359999999</v>
      </c>
      <c r="F648" s="166">
        <f t="shared" si="44"/>
        <v>54912266.030000001</v>
      </c>
      <c r="G648" s="165">
        <v>108046126.65000001</v>
      </c>
      <c r="H648" s="166">
        <f t="shared" si="45"/>
        <v>108046126.65000001</v>
      </c>
      <c r="I648" s="167">
        <f t="shared" si="43"/>
        <v>0</v>
      </c>
      <c r="J648" s="168" t="str">
        <f t="shared" si="46"/>
        <v>4.1.4</v>
      </c>
    </row>
    <row r="649" spans="1:10" x14ac:dyDescent="0.25">
      <c r="A649" s="66" t="s">
        <v>859</v>
      </c>
      <c r="B649" s="66" t="s">
        <v>860</v>
      </c>
      <c r="C649" s="135">
        <v>2078940.11</v>
      </c>
      <c r="D649" s="135">
        <v>4021.92</v>
      </c>
      <c r="E649" s="135">
        <v>1871615.08</v>
      </c>
      <c r="F649" s="80">
        <f t="shared" si="44"/>
        <v>1867593.1600000001</v>
      </c>
      <c r="G649" s="135">
        <v>3946533.27</v>
      </c>
      <c r="H649" s="80">
        <f t="shared" si="45"/>
        <v>3946533.2700000005</v>
      </c>
      <c r="I649" s="137">
        <f t="shared" si="43"/>
        <v>0</v>
      </c>
      <c r="J649" s="69" t="str">
        <f t="shared" si="46"/>
        <v>4.1.4</v>
      </c>
    </row>
    <row r="650" spans="1:10" x14ac:dyDescent="0.25">
      <c r="A650" s="66" t="s">
        <v>861</v>
      </c>
      <c r="B650" s="66" t="s">
        <v>862</v>
      </c>
      <c r="C650" s="135">
        <v>2078940.11</v>
      </c>
      <c r="D650" s="135">
        <v>4021.92</v>
      </c>
      <c r="E650" s="135">
        <v>1871615.08</v>
      </c>
      <c r="F650" s="80">
        <f t="shared" si="44"/>
        <v>1867593.1600000001</v>
      </c>
      <c r="G650" s="135">
        <v>3946533.27</v>
      </c>
      <c r="H650" s="80">
        <f t="shared" si="45"/>
        <v>3946533.2700000005</v>
      </c>
      <c r="I650" s="137">
        <f t="shared" si="43"/>
        <v>0</v>
      </c>
      <c r="J650" s="69" t="str">
        <f t="shared" si="46"/>
        <v>4.1.4</v>
      </c>
    </row>
    <row r="651" spans="1:10" x14ac:dyDescent="0.25">
      <c r="A651" s="66" t="s">
        <v>1433</v>
      </c>
      <c r="B651" s="66" t="s">
        <v>1837</v>
      </c>
      <c r="C651" s="135">
        <v>265095</v>
      </c>
      <c r="D651" s="135">
        <v>0</v>
      </c>
      <c r="E651" s="135">
        <v>300732</v>
      </c>
      <c r="F651" s="80">
        <f t="shared" si="44"/>
        <v>300732</v>
      </c>
      <c r="G651" s="135">
        <v>565827</v>
      </c>
      <c r="H651" s="80">
        <f t="shared" si="45"/>
        <v>565827</v>
      </c>
      <c r="I651" s="137">
        <f t="shared" si="43"/>
        <v>0</v>
      </c>
      <c r="J651" s="69" t="str">
        <f t="shared" si="46"/>
        <v>4.1.4</v>
      </c>
    </row>
    <row r="652" spans="1:10" x14ac:dyDescent="0.25">
      <c r="A652" s="66" t="s">
        <v>863</v>
      </c>
      <c r="B652" s="66" t="s">
        <v>1838</v>
      </c>
      <c r="C652" s="135">
        <v>141348</v>
      </c>
      <c r="D652" s="135">
        <v>0</v>
      </c>
      <c r="E652" s="135">
        <v>134803.5</v>
      </c>
      <c r="F652" s="80">
        <f t="shared" si="44"/>
        <v>134803.5</v>
      </c>
      <c r="G652" s="135">
        <v>276151.5</v>
      </c>
      <c r="H652" s="80">
        <f t="shared" si="45"/>
        <v>276151.5</v>
      </c>
      <c r="I652" s="137">
        <f t="shared" si="43"/>
        <v>0</v>
      </c>
      <c r="J652" s="69" t="str">
        <f t="shared" si="46"/>
        <v>4.1.4</v>
      </c>
    </row>
    <row r="653" spans="1:10" x14ac:dyDescent="0.25">
      <c r="A653" s="66" t="s">
        <v>864</v>
      </c>
      <c r="B653" s="66" t="s">
        <v>1839</v>
      </c>
      <c r="C653" s="135">
        <v>21573</v>
      </c>
      <c r="D653" s="135">
        <v>0</v>
      </c>
      <c r="E653" s="135">
        <v>18096</v>
      </c>
      <c r="F653" s="80">
        <f t="shared" si="44"/>
        <v>18096</v>
      </c>
      <c r="G653" s="135">
        <v>39669</v>
      </c>
      <c r="H653" s="80">
        <f t="shared" si="45"/>
        <v>39669</v>
      </c>
      <c r="I653" s="137">
        <f t="shared" si="43"/>
        <v>0</v>
      </c>
      <c r="J653" s="69" t="str">
        <f t="shared" si="46"/>
        <v>4.1.4</v>
      </c>
    </row>
    <row r="654" spans="1:10" x14ac:dyDescent="0.25">
      <c r="A654" s="66" t="s">
        <v>2372</v>
      </c>
      <c r="B654" s="66" t="s">
        <v>2373</v>
      </c>
      <c r="C654" s="135">
        <v>0</v>
      </c>
      <c r="D654" s="135">
        <v>0</v>
      </c>
      <c r="E654" s="135">
        <v>95537.600000000006</v>
      </c>
      <c r="F654" s="80">
        <f t="shared" si="44"/>
        <v>95537.600000000006</v>
      </c>
      <c r="G654" s="135">
        <v>95537.600000000006</v>
      </c>
      <c r="H654" s="80">
        <f t="shared" si="45"/>
        <v>95537.600000000006</v>
      </c>
      <c r="I654" s="137">
        <f t="shared" si="43"/>
        <v>0</v>
      </c>
      <c r="J654" s="69" t="str">
        <f t="shared" si="46"/>
        <v>4.1.4</v>
      </c>
    </row>
    <row r="655" spans="1:10" x14ac:dyDescent="0.25">
      <c r="A655" s="66" t="s">
        <v>1840</v>
      </c>
      <c r="B655" s="66" t="s">
        <v>1841</v>
      </c>
      <c r="C655" s="135">
        <v>20186</v>
      </c>
      <c r="D655" s="135">
        <v>0</v>
      </c>
      <c r="E655" s="135">
        <v>18926</v>
      </c>
      <c r="F655" s="80">
        <f t="shared" si="44"/>
        <v>18926</v>
      </c>
      <c r="G655" s="135">
        <v>39112</v>
      </c>
      <c r="H655" s="80">
        <f t="shared" si="45"/>
        <v>39112</v>
      </c>
      <c r="I655" s="137">
        <f t="shared" si="43"/>
        <v>0</v>
      </c>
      <c r="J655" s="69" t="str">
        <f t="shared" si="46"/>
        <v>4.1.4</v>
      </c>
    </row>
    <row r="656" spans="1:10" x14ac:dyDescent="0.25">
      <c r="A656" s="66" t="s">
        <v>1842</v>
      </c>
      <c r="B656" s="66" t="s">
        <v>1843</v>
      </c>
      <c r="C656" s="135">
        <v>6330</v>
      </c>
      <c r="D656" s="135">
        <v>0</v>
      </c>
      <c r="E656" s="135">
        <v>6330</v>
      </c>
      <c r="F656" s="80">
        <f t="shared" si="44"/>
        <v>6330</v>
      </c>
      <c r="G656" s="135">
        <v>12660</v>
      </c>
      <c r="H656" s="80">
        <f t="shared" si="45"/>
        <v>12660</v>
      </c>
      <c r="I656" s="137">
        <f t="shared" si="43"/>
        <v>0</v>
      </c>
      <c r="J656" s="69" t="str">
        <f t="shared" si="46"/>
        <v>4.1.4</v>
      </c>
    </row>
    <row r="657" spans="1:10" x14ac:dyDescent="0.25">
      <c r="A657" s="66" t="s">
        <v>1844</v>
      </c>
      <c r="B657" s="66" t="s">
        <v>1845</v>
      </c>
      <c r="C657" s="135">
        <v>25205</v>
      </c>
      <c r="D657" s="135">
        <v>0</v>
      </c>
      <c r="E657" s="135">
        <v>22209</v>
      </c>
      <c r="F657" s="80">
        <f t="shared" si="44"/>
        <v>22209</v>
      </c>
      <c r="G657" s="135">
        <v>47414</v>
      </c>
      <c r="H657" s="80">
        <f t="shared" si="45"/>
        <v>47414</v>
      </c>
      <c r="I657" s="137">
        <f t="shared" si="43"/>
        <v>0</v>
      </c>
      <c r="J657" s="69" t="str">
        <f t="shared" si="46"/>
        <v>4.1.4</v>
      </c>
    </row>
    <row r="658" spans="1:10" x14ac:dyDescent="0.25">
      <c r="A658" s="66" t="s">
        <v>1846</v>
      </c>
      <c r="B658" s="66" t="s">
        <v>1847</v>
      </c>
      <c r="C658" s="135">
        <v>71526</v>
      </c>
      <c r="D658" s="135">
        <v>0</v>
      </c>
      <c r="E658" s="135">
        <v>52086</v>
      </c>
      <c r="F658" s="80">
        <f t="shared" si="44"/>
        <v>52086</v>
      </c>
      <c r="G658" s="135">
        <v>123612</v>
      </c>
      <c r="H658" s="80">
        <f t="shared" si="45"/>
        <v>123612</v>
      </c>
      <c r="I658" s="137">
        <f t="shared" si="43"/>
        <v>0</v>
      </c>
      <c r="J658" s="69" t="str">
        <f t="shared" si="46"/>
        <v>4.1.4</v>
      </c>
    </row>
    <row r="659" spans="1:10" x14ac:dyDescent="0.25">
      <c r="A659" s="66" t="s">
        <v>1848</v>
      </c>
      <c r="B659" s="66" t="s">
        <v>1849</v>
      </c>
      <c r="C659" s="135">
        <v>51464</v>
      </c>
      <c r="D659" s="135">
        <v>0</v>
      </c>
      <c r="E659" s="135">
        <v>59841</v>
      </c>
      <c r="F659" s="80">
        <f t="shared" si="44"/>
        <v>59841</v>
      </c>
      <c r="G659" s="135">
        <v>111305</v>
      </c>
      <c r="H659" s="80">
        <f t="shared" si="45"/>
        <v>111305</v>
      </c>
      <c r="I659" s="137">
        <f t="shared" si="43"/>
        <v>0</v>
      </c>
      <c r="J659" s="69" t="str">
        <f t="shared" si="46"/>
        <v>4.1.4</v>
      </c>
    </row>
    <row r="660" spans="1:10" x14ac:dyDescent="0.25">
      <c r="A660" s="66" t="s">
        <v>1850</v>
      </c>
      <c r="B660" s="66" t="s">
        <v>1851</v>
      </c>
      <c r="C660" s="135">
        <v>4920</v>
      </c>
      <c r="D660" s="135">
        <v>0</v>
      </c>
      <c r="E660" s="135">
        <v>7920</v>
      </c>
      <c r="F660" s="80">
        <f t="shared" si="44"/>
        <v>7920</v>
      </c>
      <c r="G660" s="135">
        <v>12840</v>
      </c>
      <c r="H660" s="80">
        <f t="shared" si="45"/>
        <v>12840</v>
      </c>
      <c r="I660" s="137">
        <f t="shared" si="43"/>
        <v>0</v>
      </c>
      <c r="J660" s="69" t="str">
        <f t="shared" si="46"/>
        <v>4.1.4</v>
      </c>
    </row>
    <row r="661" spans="1:10" x14ac:dyDescent="0.25">
      <c r="A661" s="66" t="s">
        <v>1852</v>
      </c>
      <c r="B661" s="66" t="s">
        <v>1853</v>
      </c>
      <c r="C661" s="135">
        <v>82040</v>
      </c>
      <c r="D661" s="135">
        <v>0</v>
      </c>
      <c r="E661" s="135">
        <v>75600</v>
      </c>
      <c r="F661" s="80">
        <f t="shared" si="44"/>
        <v>75600</v>
      </c>
      <c r="G661" s="135">
        <v>157640</v>
      </c>
      <c r="H661" s="80">
        <f t="shared" si="45"/>
        <v>157640</v>
      </c>
      <c r="I661" s="137">
        <f t="shared" si="43"/>
        <v>0</v>
      </c>
      <c r="J661" s="69" t="str">
        <f t="shared" si="46"/>
        <v>4.1.4</v>
      </c>
    </row>
    <row r="662" spans="1:10" x14ac:dyDescent="0.25">
      <c r="A662" s="66" t="s">
        <v>1854</v>
      </c>
      <c r="B662" s="66" t="s">
        <v>1855</v>
      </c>
      <c r="C662" s="135">
        <v>386141.8</v>
      </c>
      <c r="D662" s="135">
        <v>4021.92</v>
      </c>
      <c r="E662" s="135">
        <v>184859.81</v>
      </c>
      <c r="F662" s="80">
        <f t="shared" si="44"/>
        <v>180837.88999999998</v>
      </c>
      <c r="G662" s="135">
        <v>566979.68999999994</v>
      </c>
      <c r="H662" s="80">
        <f t="shared" si="45"/>
        <v>566979.68999999994</v>
      </c>
      <c r="I662" s="137">
        <f t="shared" si="43"/>
        <v>0</v>
      </c>
      <c r="J662" s="69" t="str">
        <f t="shared" si="46"/>
        <v>4.1.4</v>
      </c>
    </row>
    <row r="663" spans="1:10" x14ac:dyDescent="0.25">
      <c r="A663" s="66" t="s">
        <v>1856</v>
      </c>
      <c r="B663" s="66" t="s">
        <v>1857</v>
      </c>
      <c r="C663" s="135">
        <v>100417.1</v>
      </c>
      <c r="D663" s="135">
        <v>0</v>
      </c>
      <c r="E663" s="135">
        <v>130944.98</v>
      </c>
      <c r="F663" s="80">
        <f t="shared" si="44"/>
        <v>130944.98</v>
      </c>
      <c r="G663" s="135">
        <v>231362.08</v>
      </c>
      <c r="H663" s="80">
        <f t="shared" si="45"/>
        <v>231362.08000000002</v>
      </c>
      <c r="I663" s="137">
        <f t="shared" si="43"/>
        <v>0</v>
      </c>
      <c r="J663" s="69" t="str">
        <f t="shared" si="46"/>
        <v>4.1.4</v>
      </c>
    </row>
    <row r="664" spans="1:10" x14ac:dyDescent="0.25">
      <c r="A664" s="66" t="s">
        <v>1858</v>
      </c>
      <c r="B664" s="66" t="s">
        <v>1859</v>
      </c>
      <c r="C664" s="135">
        <v>11252.92</v>
      </c>
      <c r="D664" s="135">
        <v>0</v>
      </c>
      <c r="E664" s="135">
        <v>8659.2000000000007</v>
      </c>
      <c r="F664" s="80">
        <f t="shared" si="44"/>
        <v>8659.2000000000007</v>
      </c>
      <c r="G664" s="135">
        <v>19912.12</v>
      </c>
      <c r="H664" s="80">
        <f t="shared" si="45"/>
        <v>19912.120000000003</v>
      </c>
      <c r="I664" s="137">
        <f t="shared" si="43"/>
        <v>0</v>
      </c>
      <c r="J664" s="69" t="str">
        <f t="shared" si="46"/>
        <v>4.1.4</v>
      </c>
    </row>
    <row r="665" spans="1:10" x14ac:dyDescent="0.25">
      <c r="A665" s="66" t="s">
        <v>865</v>
      </c>
      <c r="B665" s="66" t="s">
        <v>1860</v>
      </c>
      <c r="C665" s="135">
        <v>83326</v>
      </c>
      <c r="D665" s="135">
        <v>0</v>
      </c>
      <c r="E665" s="135">
        <v>12621</v>
      </c>
      <c r="F665" s="80">
        <f t="shared" si="44"/>
        <v>12621</v>
      </c>
      <c r="G665" s="135">
        <v>95947</v>
      </c>
      <c r="H665" s="80">
        <f t="shared" si="45"/>
        <v>95947</v>
      </c>
      <c r="I665" s="137">
        <f t="shared" si="43"/>
        <v>0</v>
      </c>
      <c r="J665" s="69" t="str">
        <f t="shared" si="46"/>
        <v>4.1.4</v>
      </c>
    </row>
    <row r="666" spans="1:10" x14ac:dyDescent="0.25">
      <c r="A666" s="66" t="s">
        <v>2374</v>
      </c>
      <c r="B666" s="66" t="s">
        <v>2375</v>
      </c>
      <c r="C666" s="135">
        <v>0</v>
      </c>
      <c r="D666" s="135">
        <v>0</v>
      </c>
      <c r="E666" s="135">
        <v>29979.5</v>
      </c>
      <c r="F666" s="80">
        <f t="shared" si="44"/>
        <v>29979.5</v>
      </c>
      <c r="G666" s="135">
        <v>29979.5</v>
      </c>
      <c r="H666" s="80">
        <f t="shared" si="45"/>
        <v>29979.5</v>
      </c>
      <c r="I666" s="137">
        <f t="shared" si="43"/>
        <v>0</v>
      </c>
      <c r="J666" s="69" t="str">
        <f t="shared" si="46"/>
        <v>4.1.4</v>
      </c>
    </row>
    <row r="667" spans="1:10" x14ac:dyDescent="0.25">
      <c r="A667" s="66" t="s">
        <v>1861</v>
      </c>
      <c r="B667" s="66" t="s">
        <v>1862</v>
      </c>
      <c r="C667" s="135">
        <v>793115.29</v>
      </c>
      <c r="D667" s="135">
        <v>0</v>
      </c>
      <c r="E667" s="135">
        <v>685909.49</v>
      </c>
      <c r="F667" s="80">
        <f t="shared" si="44"/>
        <v>685909.49</v>
      </c>
      <c r="G667" s="135">
        <v>1479024.78</v>
      </c>
      <c r="H667" s="80">
        <f t="shared" si="45"/>
        <v>1479024.78</v>
      </c>
      <c r="I667" s="137">
        <f t="shared" si="43"/>
        <v>0</v>
      </c>
      <c r="J667" s="69" t="str">
        <f t="shared" si="46"/>
        <v>4.1.4</v>
      </c>
    </row>
    <row r="668" spans="1:10" x14ac:dyDescent="0.25">
      <c r="A668" s="66" t="s">
        <v>1863</v>
      </c>
      <c r="B668" s="66" t="s">
        <v>1864</v>
      </c>
      <c r="C668" s="135">
        <v>15000</v>
      </c>
      <c r="D668" s="135">
        <v>0</v>
      </c>
      <c r="E668" s="135">
        <v>23736</v>
      </c>
      <c r="F668" s="80">
        <f t="shared" si="44"/>
        <v>23736</v>
      </c>
      <c r="G668" s="135">
        <v>38736</v>
      </c>
      <c r="H668" s="80">
        <f t="shared" si="45"/>
        <v>38736</v>
      </c>
      <c r="I668" s="137">
        <f t="shared" si="43"/>
        <v>0</v>
      </c>
      <c r="J668" s="69" t="str">
        <f t="shared" si="46"/>
        <v>4.1.4</v>
      </c>
    </row>
    <row r="669" spans="1:10" x14ac:dyDescent="0.25">
      <c r="A669" s="66" t="s">
        <v>2376</v>
      </c>
      <c r="B669" s="66" t="s">
        <v>2377</v>
      </c>
      <c r="C669" s="135">
        <v>0</v>
      </c>
      <c r="D669" s="135">
        <v>0</v>
      </c>
      <c r="E669" s="135">
        <v>2824</v>
      </c>
      <c r="F669" s="80">
        <f t="shared" si="44"/>
        <v>2824</v>
      </c>
      <c r="G669" s="135">
        <v>2824</v>
      </c>
      <c r="H669" s="80">
        <f t="shared" si="45"/>
        <v>2824</v>
      </c>
      <c r="I669" s="137">
        <f t="shared" si="43"/>
        <v>0</v>
      </c>
      <c r="J669" s="69" t="str">
        <f t="shared" si="46"/>
        <v>4.1.4</v>
      </c>
    </row>
    <row r="670" spans="1:10" x14ac:dyDescent="0.25">
      <c r="A670" s="66" t="s">
        <v>866</v>
      </c>
      <c r="B670" s="66" t="s">
        <v>867</v>
      </c>
      <c r="C670" s="135">
        <v>48702247.490000002</v>
      </c>
      <c r="D670" s="135">
        <v>1224388.71</v>
      </c>
      <c r="E670" s="135">
        <v>51902206.829999998</v>
      </c>
      <c r="F670" s="80">
        <f t="shared" si="44"/>
        <v>50677818.119999997</v>
      </c>
      <c r="G670" s="135">
        <v>99380065.609999999</v>
      </c>
      <c r="H670" s="80">
        <f t="shared" si="45"/>
        <v>99380065.609999999</v>
      </c>
      <c r="I670" s="137">
        <f t="shared" si="43"/>
        <v>0</v>
      </c>
      <c r="J670" s="69" t="str">
        <f t="shared" si="46"/>
        <v>4.1.4</v>
      </c>
    </row>
    <row r="671" spans="1:10" x14ac:dyDescent="0.25">
      <c r="A671" s="66" t="s">
        <v>868</v>
      </c>
      <c r="B671" s="66" t="s">
        <v>1865</v>
      </c>
      <c r="C671" s="135">
        <v>19482636.640000001</v>
      </c>
      <c r="D671" s="135">
        <v>1194016.33</v>
      </c>
      <c r="E671" s="135">
        <v>19459281.07</v>
      </c>
      <c r="F671" s="80">
        <f t="shared" si="44"/>
        <v>18265264.740000002</v>
      </c>
      <c r="G671" s="135">
        <v>37747901.380000003</v>
      </c>
      <c r="H671" s="80">
        <f t="shared" si="45"/>
        <v>37747901.380000003</v>
      </c>
      <c r="I671" s="137">
        <f t="shared" si="43"/>
        <v>0</v>
      </c>
      <c r="J671" s="69" t="str">
        <f t="shared" si="46"/>
        <v>4.1.4</v>
      </c>
    </row>
    <row r="672" spans="1:10" x14ac:dyDescent="0.25">
      <c r="A672" s="66" t="s">
        <v>869</v>
      </c>
      <c r="B672" s="66" t="s">
        <v>1866</v>
      </c>
      <c r="C672" s="135">
        <v>6474412</v>
      </c>
      <c r="D672" s="135">
        <v>0</v>
      </c>
      <c r="E672" s="135">
        <v>4695670</v>
      </c>
      <c r="F672" s="80">
        <f t="shared" si="44"/>
        <v>4695670</v>
      </c>
      <c r="G672" s="135">
        <v>11170082</v>
      </c>
      <c r="H672" s="80">
        <f t="shared" si="45"/>
        <v>11170082</v>
      </c>
      <c r="I672" s="137">
        <f t="shared" si="43"/>
        <v>0</v>
      </c>
      <c r="J672" s="69" t="str">
        <f t="shared" si="46"/>
        <v>4.1.4</v>
      </c>
    </row>
    <row r="673" spans="1:10" x14ac:dyDescent="0.25">
      <c r="A673" s="66" t="s">
        <v>2044</v>
      </c>
      <c r="B673" s="66" t="s">
        <v>2045</v>
      </c>
      <c r="C673" s="135">
        <v>29157</v>
      </c>
      <c r="D673" s="135">
        <v>0</v>
      </c>
      <c r="E673" s="135">
        <v>103388</v>
      </c>
      <c r="F673" s="80">
        <f t="shared" si="44"/>
        <v>103388</v>
      </c>
      <c r="G673" s="135">
        <v>132545</v>
      </c>
      <c r="H673" s="80">
        <f t="shared" si="45"/>
        <v>132545</v>
      </c>
      <c r="I673" s="137">
        <f t="shared" si="43"/>
        <v>0</v>
      </c>
      <c r="J673" s="69" t="str">
        <f t="shared" si="46"/>
        <v>4.1.4</v>
      </c>
    </row>
    <row r="674" spans="1:10" x14ac:dyDescent="0.25">
      <c r="A674" s="66" t="s">
        <v>1492</v>
      </c>
      <c r="B674" s="66" t="s">
        <v>1867</v>
      </c>
      <c r="C674" s="135">
        <v>17112</v>
      </c>
      <c r="D674" s="135">
        <v>0</v>
      </c>
      <c r="E674" s="135">
        <v>1967</v>
      </c>
      <c r="F674" s="80">
        <f t="shared" si="44"/>
        <v>1967</v>
      </c>
      <c r="G674" s="135">
        <v>19079</v>
      </c>
      <c r="H674" s="80">
        <f t="shared" si="45"/>
        <v>19079</v>
      </c>
      <c r="I674" s="137">
        <f t="shared" si="43"/>
        <v>0</v>
      </c>
      <c r="J674" s="69" t="str">
        <f t="shared" si="46"/>
        <v>4.1.4</v>
      </c>
    </row>
    <row r="675" spans="1:10" x14ac:dyDescent="0.25">
      <c r="A675" s="66" t="s">
        <v>872</v>
      </c>
      <c r="B675" s="66" t="s">
        <v>1868</v>
      </c>
      <c r="C675" s="135">
        <v>1239369</v>
      </c>
      <c r="D675" s="135">
        <v>0</v>
      </c>
      <c r="E675" s="135">
        <v>1533254</v>
      </c>
      <c r="F675" s="80">
        <f t="shared" si="44"/>
        <v>1533254</v>
      </c>
      <c r="G675" s="135">
        <v>2772623</v>
      </c>
      <c r="H675" s="80">
        <f t="shared" si="45"/>
        <v>2772623</v>
      </c>
      <c r="I675" s="137">
        <f t="shared" si="43"/>
        <v>0</v>
      </c>
      <c r="J675" s="69" t="str">
        <f t="shared" si="46"/>
        <v>4.1.4</v>
      </c>
    </row>
    <row r="676" spans="1:10" x14ac:dyDescent="0.25">
      <c r="A676" s="66" t="s">
        <v>2046</v>
      </c>
      <c r="B676" s="66" t="s">
        <v>2047</v>
      </c>
      <c r="C676" s="135">
        <v>449</v>
      </c>
      <c r="D676" s="135">
        <v>0</v>
      </c>
      <c r="E676" s="135">
        <v>17681</v>
      </c>
      <c r="F676" s="80">
        <f t="shared" si="44"/>
        <v>17681</v>
      </c>
      <c r="G676" s="135">
        <v>18130</v>
      </c>
      <c r="H676" s="80">
        <f t="shared" si="45"/>
        <v>18130</v>
      </c>
      <c r="I676" s="137">
        <f t="shared" si="43"/>
        <v>0</v>
      </c>
      <c r="J676" s="69" t="str">
        <f t="shared" si="46"/>
        <v>4.1.4</v>
      </c>
    </row>
    <row r="677" spans="1:10" x14ac:dyDescent="0.25">
      <c r="A677" s="66" t="s">
        <v>1869</v>
      </c>
      <c r="B677" s="66" t="s">
        <v>1870</v>
      </c>
      <c r="C677" s="135">
        <v>465076</v>
      </c>
      <c r="D677" s="135">
        <v>0</v>
      </c>
      <c r="E677" s="135">
        <v>570010</v>
      </c>
      <c r="F677" s="80">
        <f t="shared" si="44"/>
        <v>570010</v>
      </c>
      <c r="G677" s="135">
        <v>1035086</v>
      </c>
      <c r="H677" s="80">
        <f t="shared" si="45"/>
        <v>1035086</v>
      </c>
      <c r="I677" s="137">
        <f t="shared" si="43"/>
        <v>0</v>
      </c>
      <c r="J677" s="69" t="str">
        <f t="shared" si="46"/>
        <v>4.1.4</v>
      </c>
    </row>
    <row r="678" spans="1:10" x14ac:dyDescent="0.25">
      <c r="A678" s="66" t="s">
        <v>1871</v>
      </c>
      <c r="B678" s="66" t="s">
        <v>1872</v>
      </c>
      <c r="C678" s="135">
        <v>181354</v>
      </c>
      <c r="D678" s="135">
        <v>0</v>
      </c>
      <c r="E678" s="135">
        <v>202963</v>
      </c>
      <c r="F678" s="80">
        <f t="shared" si="44"/>
        <v>202963</v>
      </c>
      <c r="G678" s="135">
        <v>384317</v>
      </c>
      <c r="H678" s="80">
        <f t="shared" si="45"/>
        <v>384317</v>
      </c>
      <c r="I678" s="137">
        <f t="shared" si="43"/>
        <v>0</v>
      </c>
      <c r="J678" s="69" t="str">
        <f t="shared" si="46"/>
        <v>4.1.4</v>
      </c>
    </row>
    <row r="679" spans="1:10" x14ac:dyDescent="0.25">
      <c r="A679" s="66" t="s">
        <v>873</v>
      </c>
      <c r="B679" s="66" t="s">
        <v>871</v>
      </c>
      <c r="C679" s="135">
        <v>295516</v>
      </c>
      <c r="D679" s="135">
        <v>2085</v>
      </c>
      <c r="E679" s="135">
        <v>170688</v>
      </c>
      <c r="F679" s="80">
        <f t="shared" si="44"/>
        <v>168603</v>
      </c>
      <c r="G679" s="135">
        <v>464119</v>
      </c>
      <c r="H679" s="80">
        <f t="shared" si="45"/>
        <v>464119</v>
      </c>
      <c r="I679" s="137">
        <f t="shared" si="43"/>
        <v>0</v>
      </c>
      <c r="J679" s="69" t="str">
        <f t="shared" si="46"/>
        <v>4.1.4</v>
      </c>
    </row>
    <row r="680" spans="1:10" x14ac:dyDescent="0.25">
      <c r="A680" s="66" t="s">
        <v>1787</v>
      </c>
      <c r="B680" s="66" t="s">
        <v>1493</v>
      </c>
      <c r="C680" s="135">
        <v>88524.77</v>
      </c>
      <c r="D680" s="135">
        <v>0</v>
      </c>
      <c r="E680" s="135">
        <v>10145.93</v>
      </c>
      <c r="F680" s="80">
        <f t="shared" si="44"/>
        <v>10145.93</v>
      </c>
      <c r="G680" s="135">
        <v>98670.7</v>
      </c>
      <c r="H680" s="80">
        <f t="shared" si="45"/>
        <v>98670.700000000012</v>
      </c>
      <c r="I680" s="137">
        <f t="shared" si="43"/>
        <v>0</v>
      </c>
      <c r="J680" s="69" t="str">
        <f t="shared" si="46"/>
        <v>4.1.4</v>
      </c>
    </row>
    <row r="681" spans="1:10" x14ac:dyDescent="0.25">
      <c r="A681" s="66" t="s">
        <v>1624</v>
      </c>
      <c r="B681" s="66" t="s">
        <v>870</v>
      </c>
      <c r="C681" s="135">
        <v>819119.08</v>
      </c>
      <c r="D681" s="135">
        <v>1476.14</v>
      </c>
      <c r="E681" s="135">
        <v>601264.35</v>
      </c>
      <c r="F681" s="80">
        <f t="shared" si="44"/>
        <v>599788.21</v>
      </c>
      <c r="G681" s="135">
        <v>1418907.29</v>
      </c>
      <c r="H681" s="80">
        <f t="shared" si="45"/>
        <v>1418907.29</v>
      </c>
      <c r="I681" s="137">
        <f t="shared" si="43"/>
        <v>0</v>
      </c>
      <c r="J681" s="69" t="str">
        <f t="shared" si="46"/>
        <v>4.1.4</v>
      </c>
    </row>
    <row r="682" spans="1:10" x14ac:dyDescent="0.25">
      <c r="A682" s="66" t="s">
        <v>1873</v>
      </c>
      <c r="B682" s="66" t="s">
        <v>1874</v>
      </c>
      <c r="C682" s="135">
        <v>166133</v>
      </c>
      <c r="D682" s="135">
        <v>604</v>
      </c>
      <c r="E682" s="135">
        <v>186010</v>
      </c>
      <c r="F682" s="80">
        <f t="shared" si="44"/>
        <v>185406</v>
      </c>
      <c r="G682" s="135">
        <v>351539</v>
      </c>
      <c r="H682" s="80">
        <f t="shared" si="45"/>
        <v>351539</v>
      </c>
      <c r="I682" s="137">
        <f t="shared" si="43"/>
        <v>0</v>
      </c>
      <c r="J682" s="69" t="str">
        <f t="shared" si="46"/>
        <v>4.1.4</v>
      </c>
    </row>
    <row r="683" spans="1:10" x14ac:dyDescent="0.25">
      <c r="A683" s="66" t="s">
        <v>1875</v>
      </c>
      <c r="B683" s="66" t="s">
        <v>1876</v>
      </c>
      <c r="C683" s="135">
        <v>3456.82</v>
      </c>
      <c r="D683" s="135">
        <v>0</v>
      </c>
      <c r="E683" s="135">
        <v>5029.3999999999996</v>
      </c>
      <c r="F683" s="80">
        <f t="shared" si="44"/>
        <v>5029.3999999999996</v>
      </c>
      <c r="G683" s="135">
        <v>8486.2199999999993</v>
      </c>
      <c r="H683" s="80">
        <f t="shared" si="45"/>
        <v>8486.2199999999993</v>
      </c>
      <c r="I683" s="137">
        <f t="shared" si="43"/>
        <v>0</v>
      </c>
      <c r="J683" s="69" t="str">
        <f t="shared" si="46"/>
        <v>4.1.4</v>
      </c>
    </row>
    <row r="684" spans="1:10" x14ac:dyDescent="0.25">
      <c r="A684" s="66" t="s">
        <v>1494</v>
      </c>
      <c r="B684" s="66" t="s">
        <v>1877</v>
      </c>
      <c r="C684" s="135">
        <v>23528</v>
      </c>
      <c r="D684" s="135">
        <v>0</v>
      </c>
      <c r="E684" s="135">
        <v>41058</v>
      </c>
      <c r="F684" s="80">
        <f t="shared" ref="F684:F747" si="47">+E684-D684</f>
        <v>41058</v>
      </c>
      <c r="G684" s="135">
        <v>64586</v>
      </c>
      <c r="H684" s="80">
        <f t="shared" si="45"/>
        <v>64586</v>
      </c>
      <c r="I684" s="137">
        <f t="shared" si="43"/>
        <v>0</v>
      </c>
      <c r="J684" s="69" t="str">
        <f t="shared" si="46"/>
        <v>4.1.4</v>
      </c>
    </row>
    <row r="685" spans="1:10" x14ac:dyDescent="0.25">
      <c r="A685" s="66" t="s">
        <v>1878</v>
      </c>
      <c r="B685" s="66" t="s">
        <v>1879</v>
      </c>
      <c r="C685" s="135">
        <v>159535.93</v>
      </c>
      <c r="D685" s="135">
        <v>0</v>
      </c>
      <c r="E685" s="135">
        <v>182055.49</v>
      </c>
      <c r="F685" s="80">
        <f t="shared" si="47"/>
        <v>182055.49</v>
      </c>
      <c r="G685" s="135">
        <v>341591.42</v>
      </c>
      <c r="H685" s="80">
        <f t="shared" si="45"/>
        <v>341591.42</v>
      </c>
      <c r="I685" s="137">
        <f t="shared" si="43"/>
        <v>0</v>
      </c>
      <c r="J685" s="69" t="str">
        <f t="shared" si="46"/>
        <v>4.1.4</v>
      </c>
    </row>
    <row r="686" spans="1:10" x14ac:dyDescent="0.25">
      <c r="A686" s="66" t="s">
        <v>1880</v>
      </c>
      <c r="B686" s="66" t="s">
        <v>1881</v>
      </c>
      <c r="C686" s="135">
        <v>6035.34</v>
      </c>
      <c r="D686" s="135">
        <v>0</v>
      </c>
      <c r="E686" s="135">
        <v>14082.45</v>
      </c>
      <c r="F686" s="80">
        <f t="shared" si="47"/>
        <v>14082.45</v>
      </c>
      <c r="G686" s="135">
        <v>20117.79</v>
      </c>
      <c r="H686" s="80">
        <f t="shared" si="45"/>
        <v>20117.79</v>
      </c>
      <c r="I686" s="137">
        <f t="shared" si="43"/>
        <v>0</v>
      </c>
      <c r="J686" s="69" t="str">
        <f t="shared" si="46"/>
        <v>4.1.4</v>
      </c>
    </row>
    <row r="687" spans="1:10" x14ac:dyDescent="0.25">
      <c r="A687" s="66" t="s">
        <v>1882</v>
      </c>
      <c r="B687" s="66" t="s">
        <v>1883</v>
      </c>
      <c r="C687" s="135">
        <v>5180.12</v>
      </c>
      <c r="D687" s="135">
        <v>0</v>
      </c>
      <c r="E687" s="135">
        <v>0</v>
      </c>
      <c r="F687" s="80">
        <f t="shared" si="47"/>
        <v>0</v>
      </c>
      <c r="G687" s="135">
        <v>5180.12</v>
      </c>
      <c r="H687" s="80">
        <f t="shared" si="45"/>
        <v>5180.12</v>
      </c>
      <c r="I687" s="137">
        <f t="shared" si="43"/>
        <v>0</v>
      </c>
      <c r="J687" s="69" t="str">
        <f t="shared" si="46"/>
        <v>4.1.4</v>
      </c>
    </row>
    <row r="688" spans="1:10" x14ac:dyDescent="0.25">
      <c r="A688" s="66" t="s">
        <v>874</v>
      </c>
      <c r="B688" s="66" t="s">
        <v>1884</v>
      </c>
      <c r="C688" s="135">
        <v>42237.599999999999</v>
      </c>
      <c r="D688" s="135">
        <v>0</v>
      </c>
      <c r="E688" s="135">
        <v>30171.78</v>
      </c>
      <c r="F688" s="80">
        <f t="shared" si="47"/>
        <v>30171.78</v>
      </c>
      <c r="G688" s="135">
        <v>72409.38</v>
      </c>
      <c r="H688" s="80">
        <f t="shared" si="45"/>
        <v>72409.38</v>
      </c>
      <c r="I688" s="137">
        <f t="shared" si="43"/>
        <v>0</v>
      </c>
      <c r="J688" s="69" t="str">
        <f t="shared" si="46"/>
        <v>4.1.4</v>
      </c>
    </row>
    <row r="689" spans="1:10" x14ac:dyDescent="0.25">
      <c r="A689" s="66" t="s">
        <v>875</v>
      </c>
      <c r="B689" s="66" t="s">
        <v>1885</v>
      </c>
      <c r="C689" s="135">
        <v>7790.56</v>
      </c>
      <c r="D689" s="135">
        <v>0</v>
      </c>
      <c r="E689" s="135">
        <v>0</v>
      </c>
      <c r="F689" s="80">
        <f t="shared" si="47"/>
        <v>0</v>
      </c>
      <c r="G689" s="135">
        <v>7790.56</v>
      </c>
      <c r="H689" s="80">
        <f t="shared" si="45"/>
        <v>7790.56</v>
      </c>
      <c r="I689" s="137">
        <f t="shared" si="43"/>
        <v>0</v>
      </c>
      <c r="J689" s="69" t="str">
        <f t="shared" si="46"/>
        <v>4.1.4</v>
      </c>
    </row>
    <row r="690" spans="1:10" x14ac:dyDescent="0.25">
      <c r="A690" s="66" t="s">
        <v>876</v>
      </c>
      <c r="B690" s="66" t="s">
        <v>1886</v>
      </c>
      <c r="C690" s="135">
        <v>111178.28</v>
      </c>
      <c r="D690" s="135">
        <v>0</v>
      </c>
      <c r="E690" s="135">
        <v>66370.179999999993</v>
      </c>
      <c r="F690" s="80">
        <f t="shared" si="47"/>
        <v>66370.179999999993</v>
      </c>
      <c r="G690" s="135">
        <v>177548.46</v>
      </c>
      <c r="H690" s="80">
        <f t="shared" si="45"/>
        <v>177548.46</v>
      </c>
      <c r="I690" s="137">
        <f t="shared" si="43"/>
        <v>0</v>
      </c>
      <c r="J690" s="69" t="str">
        <f t="shared" si="46"/>
        <v>4.1.4</v>
      </c>
    </row>
    <row r="691" spans="1:10" x14ac:dyDescent="0.25">
      <c r="A691" s="66" t="s">
        <v>1887</v>
      </c>
      <c r="B691" s="66" t="s">
        <v>1888</v>
      </c>
      <c r="C691" s="135">
        <v>27328.77</v>
      </c>
      <c r="D691" s="135">
        <v>0</v>
      </c>
      <c r="E691" s="135">
        <v>16090.21</v>
      </c>
      <c r="F691" s="80">
        <f t="shared" si="47"/>
        <v>16090.21</v>
      </c>
      <c r="G691" s="135">
        <v>43418.98</v>
      </c>
      <c r="H691" s="80">
        <f t="shared" si="45"/>
        <v>43418.979999999996</v>
      </c>
      <c r="I691" s="137">
        <f t="shared" si="43"/>
        <v>0</v>
      </c>
      <c r="J691" s="69" t="str">
        <f t="shared" si="46"/>
        <v>4.1.4</v>
      </c>
    </row>
    <row r="692" spans="1:10" x14ac:dyDescent="0.25">
      <c r="A692" s="66" t="s">
        <v>2270</v>
      </c>
      <c r="B692" s="66" t="s">
        <v>2271</v>
      </c>
      <c r="C692" s="135">
        <v>1005.88</v>
      </c>
      <c r="D692" s="135">
        <v>0</v>
      </c>
      <c r="E692" s="135">
        <v>1508.82</v>
      </c>
      <c r="F692" s="80">
        <f t="shared" si="47"/>
        <v>1508.82</v>
      </c>
      <c r="G692" s="135">
        <v>2514.6999999999998</v>
      </c>
      <c r="H692" s="80">
        <f t="shared" si="45"/>
        <v>2514.6999999999998</v>
      </c>
      <c r="I692" s="137">
        <f t="shared" si="43"/>
        <v>0</v>
      </c>
      <c r="J692" s="69" t="str">
        <f t="shared" si="46"/>
        <v>4.1.4</v>
      </c>
    </row>
    <row r="693" spans="1:10" x14ac:dyDescent="0.25">
      <c r="A693" s="66" t="s">
        <v>877</v>
      </c>
      <c r="B693" s="66" t="s">
        <v>1889</v>
      </c>
      <c r="C693" s="135">
        <v>2019232.83</v>
      </c>
      <c r="D693" s="135">
        <v>0</v>
      </c>
      <c r="E693" s="135">
        <v>2576603.0299999998</v>
      </c>
      <c r="F693" s="80">
        <f t="shared" si="47"/>
        <v>2576603.0299999998</v>
      </c>
      <c r="G693" s="135">
        <v>4595835.8600000003</v>
      </c>
      <c r="H693" s="80">
        <f t="shared" si="45"/>
        <v>4595835.8599999994</v>
      </c>
      <c r="I693" s="137">
        <f t="shared" si="43"/>
        <v>0</v>
      </c>
      <c r="J693" s="69" t="str">
        <f t="shared" si="46"/>
        <v>4.1.4</v>
      </c>
    </row>
    <row r="694" spans="1:10" x14ac:dyDescent="0.25">
      <c r="A694" s="66" t="s">
        <v>1375</v>
      </c>
      <c r="B694" s="66" t="s">
        <v>1890</v>
      </c>
      <c r="C694" s="135">
        <v>2679393.31</v>
      </c>
      <c r="D694" s="135">
        <v>0</v>
      </c>
      <c r="E694" s="135">
        <v>2204431.65</v>
      </c>
      <c r="F694" s="80">
        <f t="shared" si="47"/>
        <v>2204431.65</v>
      </c>
      <c r="G694" s="135">
        <v>4883824.96</v>
      </c>
      <c r="H694" s="80">
        <f t="shared" si="45"/>
        <v>4883824.96</v>
      </c>
      <c r="I694" s="137">
        <f t="shared" ref="I694:I757" si="48">+G694-H694</f>
        <v>0</v>
      </c>
      <c r="J694" s="69" t="str">
        <f t="shared" si="46"/>
        <v>4.1.4</v>
      </c>
    </row>
    <row r="695" spans="1:10" x14ac:dyDescent="0.25">
      <c r="A695" s="66" t="s">
        <v>878</v>
      </c>
      <c r="B695" s="66" t="s">
        <v>1891</v>
      </c>
      <c r="C695" s="135">
        <v>22877.25</v>
      </c>
      <c r="D695" s="135">
        <v>0</v>
      </c>
      <c r="E695" s="135">
        <v>1463996.9</v>
      </c>
      <c r="F695" s="80">
        <f t="shared" si="47"/>
        <v>1463996.9</v>
      </c>
      <c r="G695" s="135">
        <v>1486874.15</v>
      </c>
      <c r="H695" s="80">
        <f t="shared" si="45"/>
        <v>1486874.15</v>
      </c>
      <c r="I695" s="137">
        <f t="shared" si="48"/>
        <v>0</v>
      </c>
      <c r="J695" s="69" t="str">
        <f t="shared" si="46"/>
        <v>4.1.4</v>
      </c>
    </row>
    <row r="696" spans="1:10" x14ac:dyDescent="0.25">
      <c r="A696" s="66" t="s">
        <v>879</v>
      </c>
      <c r="B696" s="66" t="s">
        <v>1892</v>
      </c>
      <c r="C696" s="135">
        <v>1744305.14</v>
      </c>
      <c r="D696" s="135">
        <v>0</v>
      </c>
      <c r="E696" s="135">
        <v>64266.94</v>
      </c>
      <c r="F696" s="80">
        <f t="shared" si="47"/>
        <v>64266.94</v>
      </c>
      <c r="G696" s="135">
        <v>1808572.08</v>
      </c>
      <c r="H696" s="80">
        <f t="shared" si="45"/>
        <v>1808572.0799999998</v>
      </c>
      <c r="I696" s="137">
        <f t="shared" si="48"/>
        <v>0</v>
      </c>
      <c r="J696" s="69" t="str">
        <f t="shared" si="46"/>
        <v>4.1.4</v>
      </c>
    </row>
    <row r="697" spans="1:10" x14ac:dyDescent="0.25">
      <c r="A697" s="66" t="s">
        <v>1893</v>
      </c>
      <c r="B697" s="66" t="s">
        <v>1894</v>
      </c>
      <c r="C697" s="135">
        <v>7114.58</v>
      </c>
      <c r="D697" s="135">
        <v>0</v>
      </c>
      <c r="E697" s="135">
        <v>0</v>
      </c>
      <c r="F697" s="80">
        <f t="shared" si="47"/>
        <v>0</v>
      </c>
      <c r="G697" s="135">
        <v>7114.58</v>
      </c>
      <c r="H697" s="80">
        <f t="shared" si="45"/>
        <v>7114.58</v>
      </c>
      <c r="I697" s="137">
        <f t="shared" si="48"/>
        <v>0</v>
      </c>
      <c r="J697" s="69" t="str">
        <f t="shared" si="46"/>
        <v>4.1.4</v>
      </c>
    </row>
    <row r="698" spans="1:10" x14ac:dyDescent="0.25">
      <c r="A698" s="66" t="s">
        <v>1895</v>
      </c>
      <c r="B698" s="66" t="s">
        <v>1896</v>
      </c>
      <c r="C698" s="135">
        <v>1939928</v>
      </c>
      <c r="D698" s="135">
        <v>1509</v>
      </c>
      <c r="E698" s="135">
        <v>946926</v>
      </c>
      <c r="F698" s="80">
        <f t="shared" si="47"/>
        <v>945417</v>
      </c>
      <c r="G698" s="135">
        <v>2885345</v>
      </c>
      <c r="H698" s="80">
        <f t="shared" si="45"/>
        <v>2885345</v>
      </c>
      <c r="I698" s="137">
        <f t="shared" si="48"/>
        <v>0</v>
      </c>
      <c r="J698" s="69" t="str">
        <f t="shared" si="46"/>
        <v>4.1.4</v>
      </c>
    </row>
    <row r="699" spans="1:10" x14ac:dyDescent="0.25">
      <c r="A699" s="66" t="s">
        <v>1897</v>
      </c>
      <c r="B699" s="66" t="s">
        <v>1898</v>
      </c>
      <c r="C699" s="135">
        <v>168688</v>
      </c>
      <c r="D699" s="135">
        <v>1005</v>
      </c>
      <c r="E699" s="135">
        <v>185095</v>
      </c>
      <c r="F699" s="80">
        <f t="shared" si="47"/>
        <v>184090</v>
      </c>
      <c r="G699" s="135">
        <v>352778</v>
      </c>
      <c r="H699" s="80">
        <f t="shared" si="45"/>
        <v>352778</v>
      </c>
      <c r="I699" s="137">
        <f t="shared" si="48"/>
        <v>0</v>
      </c>
      <c r="J699" s="69" t="str">
        <f t="shared" si="46"/>
        <v>4.1.4</v>
      </c>
    </row>
    <row r="700" spans="1:10" x14ac:dyDescent="0.25">
      <c r="A700" s="66" t="s">
        <v>2378</v>
      </c>
      <c r="B700" s="66" t="s">
        <v>2379</v>
      </c>
      <c r="C700" s="135">
        <v>0</v>
      </c>
      <c r="D700" s="135">
        <v>0</v>
      </c>
      <c r="E700" s="135">
        <v>37197.160000000003</v>
      </c>
      <c r="F700" s="80">
        <f t="shared" si="47"/>
        <v>37197.160000000003</v>
      </c>
      <c r="G700" s="135">
        <v>37197.160000000003</v>
      </c>
      <c r="H700" s="80">
        <f t="shared" si="45"/>
        <v>37197.160000000003</v>
      </c>
      <c r="I700" s="137">
        <f t="shared" si="48"/>
        <v>0</v>
      </c>
      <c r="J700" s="69" t="str">
        <f t="shared" si="46"/>
        <v>4.1.4</v>
      </c>
    </row>
    <row r="701" spans="1:10" x14ac:dyDescent="0.25">
      <c r="A701" s="66" t="s">
        <v>2048</v>
      </c>
      <c r="B701" s="66" t="s">
        <v>2049</v>
      </c>
      <c r="C701" s="135">
        <v>655274.85</v>
      </c>
      <c r="D701" s="135">
        <v>1187337.19</v>
      </c>
      <c r="E701" s="135">
        <v>3415591.14</v>
      </c>
      <c r="F701" s="80">
        <f t="shared" si="47"/>
        <v>2228253.9500000002</v>
      </c>
      <c r="G701" s="135">
        <v>2883528.8</v>
      </c>
      <c r="H701" s="80">
        <f t="shared" si="45"/>
        <v>2883528.8000000003</v>
      </c>
      <c r="I701" s="137">
        <f t="shared" si="48"/>
        <v>0</v>
      </c>
      <c r="J701" s="69" t="str">
        <f t="shared" si="46"/>
        <v>4.1.4</v>
      </c>
    </row>
    <row r="702" spans="1:10" x14ac:dyDescent="0.25">
      <c r="A702" s="66" t="s">
        <v>1899</v>
      </c>
      <c r="B702" s="66" t="s">
        <v>1900</v>
      </c>
      <c r="C702" s="135">
        <v>3771.48</v>
      </c>
      <c r="D702" s="135">
        <v>0</v>
      </c>
      <c r="E702" s="135">
        <v>4026.76</v>
      </c>
      <c r="F702" s="80">
        <f t="shared" si="47"/>
        <v>4026.76</v>
      </c>
      <c r="G702" s="135">
        <v>7798.24</v>
      </c>
      <c r="H702" s="80">
        <f t="shared" si="45"/>
        <v>7798.24</v>
      </c>
      <c r="I702" s="137">
        <f t="shared" si="48"/>
        <v>0</v>
      </c>
      <c r="J702" s="69" t="str">
        <f t="shared" si="46"/>
        <v>4.1.4</v>
      </c>
    </row>
    <row r="703" spans="1:10" x14ac:dyDescent="0.25">
      <c r="A703" s="66" t="s">
        <v>1625</v>
      </c>
      <c r="B703" s="66" t="s">
        <v>1901</v>
      </c>
      <c r="C703" s="135">
        <v>78552.05</v>
      </c>
      <c r="D703" s="135">
        <v>0</v>
      </c>
      <c r="E703" s="135">
        <v>111738.88</v>
      </c>
      <c r="F703" s="80">
        <f t="shared" si="47"/>
        <v>111738.88</v>
      </c>
      <c r="G703" s="135">
        <v>190290.93</v>
      </c>
      <c r="H703" s="80">
        <f t="shared" si="45"/>
        <v>190290.93</v>
      </c>
      <c r="I703" s="137">
        <f t="shared" si="48"/>
        <v>0</v>
      </c>
      <c r="J703" s="69" t="str">
        <f t="shared" si="46"/>
        <v>4.1.4</v>
      </c>
    </row>
    <row r="704" spans="1:10" x14ac:dyDescent="0.25">
      <c r="A704" s="66" t="s">
        <v>880</v>
      </c>
      <c r="B704" s="66" t="s">
        <v>881</v>
      </c>
      <c r="C704" s="135">
        <v>11568962.91</v>
      </c>
      <c r="D704" s="135">
        <v>0</v>
      </c>
      <c r="E704" s="135">
        <v>13328453.34</v>
      </c>
      <c r="F704" s="80">
        <f t="shared" si="47"/>
        <v>13328453.34</v>
      </c>
      <c r="G704" s="135">
        <v>24897416.25</v>
      </c>
      <c r="H704" s="80">
        <f t="shared" si="45"/>
        <v>24897416.25</v>
      </c>
      <c r="I704" s="137">
        <f t="shared" si="48"/>
        <v>0</v>
      </c>
      <c r="J704" s="69" t="str">
        <f t="shared" si="46"/>
        <v>4.1.4</v>
      </c>
    </row>
    <row r="705" spans="1:10" x14ac:dyDescent="0.25">
      <c r="A705" s="66" t="s">
        <v>882</v>
      </c>
      <c r="B705" s="66" t="s">
        <v>1902</v>
      </c>
      <c r="C705" s="135">
        <v>10358658.58</v>
      </c>
      <c r="D705" s="135">
        <v>0</v>
      </c>
      <c r="E705" s="135">
        <v>13118992.34</v>
      </c>
      <c r="F705" s="80">
        <f t="shared" si="47"/>
        <v>13118992.34</v>
      </c>
      <c r="G705" s="135">
        <v>23477650.920000002</v>
      </c>
      <c r="H705" s="80">
        <f t="shared" si="45"/>
        <v>23477650.920000002</v>
      </c>
      <c r="I705" s="137">
        <f t="shared" si="48"/>
        <v>0</v>
      </c>
      <c r="J705" s="69" t="str">
        <f t="shared" si="46"/>
        <v>4.1.4</v>
      </c>
    </row>
    <row r="706" spans="1:10" x14ac:dyDescent="0.25">
      <c r="A706" s="66" t="s">
        <v>1472</v>
      </c>
      <c r="B706" s="66" t="s">
        <v>1903</v>
      </c>
      <c r="C706" s="135">
        <v>1210304.33</v>
      </c>
      <c r="D706" s="135">
        <v>0</v>
      </c>
      <c r="E706" s="135">
        <v>209461</v>
      </c>
      <c r="F706" s="80">
        <f t="shared" si="47"/>
        <v>209461</v>
      </c>
      <c r="G706" s="135">
        <v>1419765.33</v>
      </c>
      <c r="H706" s="80">
        <f t="shared" si="45"/>
        <v>1419765.33</v>
      </c>
      <c r="I706" s="137">
        <f t="shared" si="48"/>
        <v>0</v>
      </c>
      <c r="J706" s="69" t="str">
        <f t="shared" si="46"/>
        <v>4.1.4</v>
      </c>
    </row>
    <row r="707" spans="1:10" x14ac:dyDescent="0.25">
      <c r="A707" s="66" t="s">
        <v>883</v>
      </c>
      <c r="B707" s="66" t="s">
        <v>1904</v>
      </c>
      <c r="C707" s="135">
        <v>1731500</v>
      </c>
      <c r="D707" s="135">
        <v>14548</v>
      </c>
      <c r="E707" s="135">
        <v>1709581</v>
      </c>
      <c r="F707" s="80">
        <f t="shared" si="47"/>
        <v>1695033</v>
      </c>
      <c r="G707" s="135">
        <v>3426533</v>
      </c>
      <c r="H707" s="80">
        <f t="shared" ref="H707:H770" si="49">+C707+F707</f>
        <v>3426533</v>
      </c>
      <c r="I707" s="137">
        <f t="shared" si="48"/>
        <v>0</v>
      </c>
      <c r="J707" s="69" t="str">
        <f t="shared" ref="J707:J770" si="50">MID(A707,1,5)</f>
        <v>4.1.4</v>
      </c>
    </row>
    <row r="708" spans="1:10" x14ac:dyDescent="0.25">
      <c r="A708" s="66" t="s">
        <v>884</v>
      </c>
      <c r="B708" s="66" t="s">
        <v>1905</v>
      </c>
      <c r="C708" s="135">
        <v>1731500</v>
      </c>
      <c r="D708" s="135">
        <v>14548</v>
      </c>
      <c r="E708" s="135">
        <v>1709581</v>
      </c>
      <c r="F708" s="80">
        <f t="shared" si="47"/>
        <v>1695033</v>
      </c>
      <c r="G708" s="135">
        <v>3426533</v>
      </c>
      <c r="H708" s="80">
        <f t="shared" si="49"/>
        <v>3426533</v>
      </c>
      <c r="I708" s="137">
        <f t="shared" si="48"/>
        <v>0</v>
      </c>
      <c r="J708" s="69" t="str">
        <f t="shared" si="50"/>
        <v>4.1.4</v>
      </c>
    </row>
    <row r="709" spans="1:10" x14ac:dyDescent="0.25">
      <c r="A709" s="66" t="s">
        <v>885</v>
      </c>
      <c r="B709" s="66" t="s">
        <v>1906</v>
      </c>
      <c r="C709" s="135">
        <v>1705.32</v>
      </c>
      <c r="D709" s="135">
        <v>0</v>
      </c>
      <c r="E709" s="135">
        <v>24869.09</v>
      </c>
      <c r="F709" s="80">
        <f t="shared" si="47"/>
        <v>24869.09</v>
      </c>
      <c r="G709" s="135">
        <v>26574.41</v>
      </c>
      <c r="H709" s="80">
        <f t="shared" si="49"/>
        <v>26574.41</v>
      </c>
      <c r="I709" s="137">
        <f t="shared" si="48"/>
        <v>0</v>
      </c>
      <c r="J709" s="69" t="str">
        <f t="shared" si="50"/>
        <v>4.1.4</v>
      </c>
    </row>
    <row r="710" spans="1:10" x14ac:dyDescent="0.25">
      <c r="A710" s="66" t="s">
        <v>886</v>
      </c>
      <c r="B710" s="66" t="s">
        <v>1907</v>
      </c>
      <c r="C710" s="135">
        <v>1705.32</v>
      </c>
      <c r="D710" s="135">
        <v>0</v>
      </c>
      <c r="E710" s="135">
        <v>24869.09</v>
      </c>
      <c r="F710" s="80">
        <f t="shared" si="47"/>
        <v>24869.09</v>
      </c>
      <c r="G710" s="135">
        <v>26574.41</v>
      </c>
      <c r="H710" s="80">
        <f t="shared" si="49"/>
        <v>26574.41</v>
      </c>
      <c r="I710" s="137">
        <f t="shared" si="48"/>
        <v>0</v>
      </c>
      <c r="J710" s="69" t="str">
        <f t="shared" si="50"/>
        <v>4.1.4</v>
      </c>
    </row>
    <row r="711" spans="1:10" x14ac:dyDescent="0.25">
      <c r="A711" s="66" t="s">
        <v>887</v>
      </c>
      <c r="B711" s="66" t="s">
        <v>1908</v>
      </c>
      <c r="C711" s="135">
        <v>7849097.7000000002</v>
      </c>
      <c r="D711" s="135">
        <v>4453.1499999999996</v>
      </c>
      <c r="E711" s="135">
        <v>8506236.1799999997</v>
      </c>
      <c r="F711" s="80">
        <f t="shared" si="47"/>
        <v>8501783.0299999993</v>
      </c>
      <c r="G711" s="135">
        <v>16350880.73</v>
      </c>
      <c r="H711" s="80">
        <f t="shared" si="49"/>
        <v>16350880.73</v>
      </c>
      <c r="I711" s="137">
        <f t="shared" si="48"/>
        <v>0</v>
      </c>
      <c r="J711" s="69" t="str">
        <f t="shared" si="50"/>
        <v>4.1.4</v>
      </c>
    </row>
    <row r="712" spans="1:10" x14ac:dyDescent="0.25">
      <c r="A712" s="66" t="s">
        <v>2380</v>
      </c>
      <c r="B712" s="66" t="s">
        <v>2381</v>
      </c>
      <c r="C712" s="135">
        <v>0</v>
      </c>
      <c r="D712" s="135">
        <v>0</v>
      </c>
      <c r="E712" s="135">
        <v>3924495.27</v>
      </c>
      <c r="F712" s="80">
        <f t="shared" si="47"/>
        <v>3924495.27</v>
      </c>
      <c r="G712" s="135">
        <v>3924495.27</v>
      </c>
      <c r="H712" s="80">
        <f t="shared" si="49"/>
        <v>3924495.27</v>
      </c>
      <c r="I712" s="137">
        <f t="shared" si="48"/>
        <v>0</v>
      </c>
      <c r="J712" s="69" t="str">
        <f t="shared" si="50"/>
        <v>4.1.4</v>
      </c>
    </row>
    <row r="713" spans="1:10" x14ac:dyDescent="0.25">
      <c r="A713" s="66" t="s">
        <v>888</v>
      </c>
      <c r="B713" s="66" t="s">
        <v>1909</v>
      </c>
      <c r="C713" s="135">
        <v>4729949.21</v>
      </c>
      <c r="D713" s="135">
        <v>0</v>
      </c>
      <c r="E713" s="135">
        <v>2332201.21</v>
      </c>
      <c r="F713" s="80">
        <f t="shared" si="47"/>
        <v>2332201.21</v>
      </c>
      <c r="G713" s="135">
        <v>7062150.4199999999</v>
      </c>
      <c r="H713" s="80">
        <f t="shared" si="49"/>
        <v>7062150.4199999999</v>
      </c>
      <c r="I713" s="137">
        <f t="shared" si="48"/>
        <v>0</v>
      </c>
      <c r="J713" s="69" t="str">
        <f t="shared" si="50"/>
        <v>4.1.4</v>
      </c>
    </row>
    <row r="714" spans="1:10" x14ac:dyDescent="0.25">
      <c r="A714" s="66" t="s">
        <v>2050</v>
      </c>
      <c r="B714" s="66" t="s">
        <v>2051</v>
      </c>
      <c r="C714" s="135">
        <v>20854</v>
      </c>
      <c r="D714" s="135">
        <v>0</v>
      </c>
      <c r="E714" s="135">
        <v>0</v>
      </c>
      <c r="F714" s="80">
        <f t="shared" si="47"/>
        <v>0</v>
      </c>
      <c r="G714" s="135">
        <v>20854</v>
      </c>
      <c r="H714" s="80">
        <f t="shared" si="49"/>
        <v>20854</v>
      </c>
      <c r="I714" s="137">
        <f t="shared" si="48"/>
        <v>0</v>
      </c>
      <c r="J714" s="69" t="str">
        <f t="shared" si="50"/>
        <v>4.1.4</v>
      </c>
    </row>
    <row r="715" spans="1:10" x14ac:dyDescent="0.25">
      <c r="A715" s="66" t="s">
        <v>2272</v>
      </c>
      <c r="B715" s="66" t="s">
        <v>2273</v>
      </c>
      <c r="C715" s="135">
        <v>453</v>
      </c>
      <c r="D715" s="135">
        <v>0</v>
      </c>
      <c r="E715" s="135">
        <v>0</v>
      </c>
      <c r="F715" s="80">
        <f t="shared" si="47"/>
        <v>0</v>
      </c>
      <c r="G715" s="135">
        <v>453</v>
      </c>
      <c r="H715" s="80">
        <f t="shared" si="49"/>
        <v>453</v>
      </c>
      <c r="I715" s="137">
        <f t="shared" si="48"/>
        <v>0</v>
      </c>
      <c r="J715" s="69" t="str">
        <f t="shared" si="50"/>
        <v>4.1.4</v>
      </c>
    </row>
    <row r="716" spans="1:10" x14ac:dyDescent="0.25">
      <c r="A716" s="66" t="s">
        <v>889</v>
      </c>
      <c r="B716" s="66" t="s">
        <v>1910</v>
      </c>
      <c r="C716" s="135">
        <v>51266</v>
      </c>
      <c r="D716" s="135">
        <v>0</v>
      </c>
      <c r="E716" s="135">
        <v>44875.97</v>
      </c>
      <c r="F716" s="80">
        <f t="shared" si="47"/>
        <v>44875.97</v>
      </c>
      <c r="G716" s="135">
        <v>96141.97</v>
      </c>
      <c r="H716" s="80">
        <f t="shared" si="49"/>
        <v>96141.97</v>
      </c>
      <c r="I716" s="137">
        <f t="shared" si="48"/>
        <v>0</v>
      </c>
      <c r="J716" s="69" t="str">
        <f t="shared" si="50"/>
        <v>4.1.4</v>
      </c>
    </row>
    <row r="717" spans="1:10" x14ac:dyDescent="0.25">
      <c r="A717" s="66" t="s">
        <v>1911</v>
      </c>
      <c r="B717" s="66" t="s">
        <v>1912</v>
      </c>
      <c r="C717" s="135">
        <v>2983286.69</v>
      </c>
      <c r="D717" s="135">
        <v>4453.1499999999996</v>
      </c>
      <c r="E717" s="135">
        <v>2102844.7400000002</v>
      </c>
      <c r="F717" s="80">
        <f t="shared" si="47"/>
        <v>2098391.5900000003</v>
      </c>
      <c r="G717" s="135">
        <v>5081678.28</v>
      </c>
      <c r="H717" s="80">
        <f t="shared" si="49"/>
        <v>5081678.28</v>
      </c>
      <c r="I717" s="137">
        <f t="shared" si="48"/>
        <v>0</v>
      </c>
      <c r="J717" s="69" t="str">
        <f t="shared" si="50"/>
        <v>4.1.4</v>
      </c>
    </row>
    <row r="718" spans="1:10" x14ac:dyDescent="0.25">
      <c r="A718" s="66" t="s">
        <v>2382</v>
      </c>
      <c r="B718" s="66" t="s">
        <v>2383</v>
      </c>
      <c r="C718" s="135">
        <v>0</v>
      </c>
      <c r="D718" s="135">
        <v>0</v>
      </c>
      <c r="E718" s="135">
        <v>3015</v>
      </c>
      <c r="F718" s="80">
        <f t="shared" si="47"/>
        <v>3015</v>
      </c>
      <c r="G718" s="135">
        <v>3015</v>
      </c>
      <c r="H718" s="80">
        <f t="shared" si="49"/>
        <v>3015</v>
      </c>
      <c r="I718" s="137">
        <f t="shared" si="48"/>
        <v>0</v>
      </c>
      <c r="J718" s="69" t="str">
        <f t="shared" si="50"/>
        <v>4.1.4</v>
      </c>
    </row>
    <row r="719" spans="1:10" x14ac:dyDescent="0.25">
      <c r="A719" s="66" t="s">
        <v>890</v>
      </c>
      <c r="B719" s="66" t="s">
        <v>1913</v>
      </c>
      <c r="C719" s="135">
        <v>1582</v>
      </c>
      <c r="D719" s="135">
        <v>0</v>
      </c>
      <c r="E719" s="135">
        <v>602</v>
      </c>
      <c r="F719" s="80">
        <f t="shared" si="47"/>
        <v>602</v>
      </c>
      <c r="G719" s="135">
        <v>2184</v>
      </c>
      <c r="H719" s="80">
        <f t="shared" si="49"/>
        <v>2184</v>
      </c>
      <c r="I719" s="137">
        <f t="shared" si="48"/>
        <v>0</v>
      </c>
      <c r="J719" s="69" t="str">
        <f t="shared" si="50"/>
        <v>4.1.4</v>
      </c>
    </row>
    <row r="720" spans="1:10" x14ac:dyDescent="0.25">
      <c r="A720" s="66" t="s">
        <v>891</v>
      </c>
      <c r="B720" s="66" t="s">
        <v>1914</v>
      </c>
      <c r="C720" s="135">
        <v>6781</v>
      </c>
      <c r="D720" s="135">
        <v>0</v>
      </c>
      <c r="E720" s="135">
        <v>2413</v>
      </c>
      <c r="F720" s="80">
        <f t="shared" si="47"/>
        <v>2413</v>
      </c>
      <c r="G720" s="135">
        <v>9194</v>
      </c>
      <c r="H720" s="80">
        <f t="shared" si="49"/>
        <v>9194</v>
      </c>
      <c r="I720" s="137">
        <f t="shared" si="48"/>
        <v>0</v>
      </c>
      <c r="J720" s="69" t="str">
        <f t="shared" si="50"/>
        <v>4.1.4</v>
      </c>
    </row>
    <row r="721" spans="1:10" x14ac:dyDescent="0.25">
      <c r="A721" s="66" t="s">
        <v>1351</v>
      </c>
      <c r="B721" s="66" t="s">
        <v>1915</v>
      </c>
      <c r="C721" s="135">
        <v>5292</v>
      </c>
      <c r="D721" s="135">
        <v>0</v>
      </c>
      <c r="E721" s="135">
        <v>30831</v>
      </c>
      <c r="F721" s="80">
        <f t="shared" si="47"/>
        <v>30831</v>
      </c>
      <c r="G721" s="135">
        <v>36123</v>
      </c>
      <c r="H721" s="80">
        <f t="shared" si="49"/>
        <v>36123</v>
      </c>
      <c r="I721" s="137">
        <f t="shared" si="48"/>
        <v>0</v>
      </c>
      <c r="J721" s="69" t="str">
        <f t="shared" si="50"/>
        <v>4.1.4</v>
      </c>
    </row>
    <row r="722" spans="1:10" x14ac:dyDescent="0.25">
      <c r="A722" s="66" t="s">
        <v>1916</v>
      </c>
      <c r="B722" s="66" t="s">
        <v>1917</v>
      </c>
      <c r="C722" s="135">
        <v>31642.38</v>
      </c>
      <c r="D722" s="135">
        <v>0</v>
      </c>
      <c r="E722" s="135">
        <v>22124.7</v>
      </c>
      <c r="F722" s="80">
        <f t="shared" si="47"/>
        <v>22124.7</v>
      </c>
      <c r="G722" s="135">
        <v>53767.08</v>
      </c>
      <c r="H722" s="80">
        <f t="shared" si="49"/>
        <v>53767.08</v>
      </c>
      <c r="I722" s="137">
        <f t="shared" si="48"/>
        <v>0</v>
      </c>
      <c r="J722" s="69" t="str">
        <f t="shared" si="50"/>
        <v>4.1.4</v>
      </c>
    </row>
    <row r="723" spans="1:10" x14ac:dyDescent="0.25">
      <c r="A723" s="66" t="s">
        <v>2052</v>
      </c>
      <c r="B723" s="66" t="s">
        <v>2053</v>
      </c>
      <c r="C723" s="135">
        <v>1176.8699999999999</v>
      </c>
      <c r="D723" s="135">
        <v>0</v>
      </c>
      <c r="E723" s="135">
        <v>165.23</v>
      </c>
      <c r="F723" s="80">
        <f t="shared" si="47"/>
        <v>165.23</v>
      </c>
      <c r="G723" s="135">
        <v>1342.1</v>
      </c>
      <c r="H723" s="80">
        <f t="shared" si="49"/>
        <v>1342.1</v>
      </c>
      <c r="I723" s="137">
        <f t="shared" si="48"/>
        <v>0</v>
      </c>
      <c r="J723" s="69" t="str">
        <f t="shared" si="50"/>
        <v>4.1.4</v>
      </c>
    </row>
    <row r="724" spans="1:10" x14ac:dyDescent="0.25">
      <c r="A724" s="66" t="s">
        <v>1473</v>
      </c>
      <c r="B724" s="66" t="s">
        <v>1918</v>
      </c>
      <c r="C724" s="135">
        <v>1883.36</v>
      </c>
      <c r="D724" s="135">
        <v>0</v>
      </c>
      <c r="E724" s="135">
        <v>2010</v>
      </c>
      <c r="F724" s="80">
        <f t="shared" si="47"/>
        <v>2010</v>
      </c>
      <c r="G724" s="135">
        <v>3893.36</v>
      </c>
      <c r="H724" s="80">
        <f t="shared" si="49"/>
        <v>3893.3599999999997</v>
      </c>
      <c r="I724" s="137">
        <f t="shared" si="48"/>
        <v>0</v>
      </c>
      <c r="J724" s="69" t="str">
        <f t="shared" si="50"/>
        <v>4.1.4</v>
      </c>
    </row>
    <row r="725" spans="1:10" x14ac:dyDescent="0.25">
      <c r="A725" s="66" t="s">
        <v>2384</v>
      </c>
      <c r="B725" s="66" t="s">
        <v>2385</v>
      </c>
      <c r="C725" s="135">
        <v>0</v>
      </c>
      <c r="D725" s="135">
        <v>0</v>
      </c>
      <c r="E725" s="135">
        <v>604</v>
      </c>
      <c r="F725" s="80">
        <f t="shared" si="47"/>
        <v>604</v>
      </c>
      <c r="G725" s="135">
        <v>604</v>
      </c>
      <c r="H725" s="80">
        <f t="shared" si="49"/>
        <v>604</v>
      </c>
      <c r="I725" s="137">
        <f t="shared" si="48"/>
        <v>0</v>
      </c>
      <c r="J725" s="69" t="str">
        <f t="shared" si="50"/>
        <v>4.1.4</v>
      </c>
    </row>
    <row r="726" spans="1:10" x14ac:dyDescent="0.25">
      <c r="A726" s="66" t="s">
        <v>2386</v>
      </c>
      <c r="B726" s="66" t="s">
        <v>2387</v>
      </c>
      <c r="C726" s="135">
        <v>0</v>
      </c>
      <c r="D726" s="135">
        <v>0</v>
      </c>
      <c r="E726" s="135">
        <v>2012</v>
      </c>
      <c r="F726" s="80">
        <f t="shared" si="47"/>
        <v>2012</v>
      </c>
      <c r="G726" s="135">
        <v>2012</v>
      </c>
      <c r="H726" s="80">
        <f t="shared" si="49"/>
        <v>2012</v>
      </c>
      <c r="I726" s="137">
        <f t="shared" si="48"/>
        <v>0</v>
      </c>
      <c r="J726" s="69" t="str">
        <f t="shared" si="50"/>
        <v>4.1.4</v>
      </c>
    </row>
    <row r="727" spans="1:10" x14ac:dyDescent="0.25">
      <c r="A727" s="66" t="s">
        <v>1919</v>
      </c>
      <c r="B727" s="66" t="s">
        <v>1920</v>
      </c>
      <c r="C727" s="135">
        <v>7065</v>
      </c>
      <c r="D727" s="135">
        <v>0</v>
      </c>
      <c r="E727" s="135">
        <v>4526.46</v>
      </c>
      <c r="F727" s="80">
        <f t="shared" si="47"/>
        <v>4526.46</v>
      </c>
      <c r="G727" s="135">
        <v>11591.46</v>
      </c>
      <c r="H727" s="80">
        <f t="shared" si="49"/>
        <v>11591.46</v>
      </c>
      <c r="I727" s="137">
        <f t="shared" si="48"/>
        <v>0</v>
      </c>
      <c r="J727" s="69" t="str">
        <f t="shared" si="50"/>
        <v>4.1.4</v>
      </c>
    </row>
    <row r="728" spans="1:10" x14ac:dyDescent="0.25">
      <c r="A728" s="66" t="s">
        <v>2388</v>
      </c>
      <c r="B728" s="66" t="s">
        <v>2389</v>
      </c>
      <c r="C728" s="135">
        <v>0</v>
      </c>
      <c r="D728" s="135">
        <v>0</v>
      </c>
      <c r="E728" s="135">
        <v>3216.77</v>
      </c>
      <c r="F728" s="80">
        <f t="shared" si="47"/>
        <v>3216.77</v>
      </c>
      <c r="G728" s="135">
        <v>3216.77</v>
      </c>
      <c r="H728" s="80">
        <f t="shared" si="49"/>
        <v>3216.77</v>
      </c>
      <c r="I728" s="137">
        <f t="shared" si="48"/>
        <v>0</v>
      </c>
      <c r="J728" s="69" t="str">
        <f t="shared" si="50"/>
        <v>4.1.4</v>
      </c>
    </row>
    <row r="729" spans="1:10" x14ac:dyDescent="0.25">
      <c r="A729" s="66" t="s">
        <v>1921</v>
      </c>
      <c r="B729" s="66" t="s">
        <v>1922</v>
      </c>
      <c r="C729" s="135">
        <v>377</v>
      </c>
      <c r="D729" s="135">
        <v>0</v>
      </c>
      <c r="E729" s="135">
        <v>12695</v>
      </c>
      <c r="F729" s="80">
        <f t="shared" si="47"/>
        <v>12695</v>
      </c>
      <c r="G729" s="135">
        <v>13072</v>
      </c>
      <c r="H729" s="80">
        <f t="shared" si="49"/>
        <v>13072</v>
      </c>
      <c r="I729" s="137">
        <f t="shared" si="48"/>
        <v>0</v>
      </c>
      <c r="J729" s="69" t="str">
        <f t="shared" si="50"/>
        <v>4.1.4</v>
      </c>
    </row>
    <row r="730" spans="1:10" x14ac:dyDescent="0.25">
      <c r="A730" s="66" t="s">
        <v>2390</v>
      </c>
      <c r="B730" s="66" t="s">
        <v>2391</v>
      </c>
      <c r="C730" s="135">
        <v>0</v>
      </c>
      <c r="D730" s="135">
        <v>0</v>
      </c>
      <c r="E730" s="135">
        <v>4332</v>
      </c>
      <c r="F730" s="80">
        <f t="shared" si="47"/>
        <v>4332</v>
      </c>
      <c r="G730" s="135">
        <v>4332</v>
      </c>
      <c r="H730" s="80">
        <f t="shared" si="49"/>
        <v>4332</v>
      </c>
      <c r="I730" s="137">
        <f t="shared" si="48"/>
        <v>0</v>
      </c>
      <c r="J730" s="69" t="str">
        <f t="shared" si="50"/>
        <v>4.1.4</v>
      </c>
    </row>
    <row r="731" spans="1:10" x14ac:dyDescent="0.25">
      <c r="A731" s="66" t="s">
        <v>2274</v>
      </c>
      <c r="B731" s="66" t="s">
        <v>2275</v>
      </c>
      <c r="C731" s="135">
        <v>377.45</v>
      </c>
      <c r="D731" s="135">
        <v>0</v>
      </c>
      <c r="E731" s="135">
        <v>201.5</v>
      </c>
      <c r="F731" s="80">
        <f t="shared" si="47"/>
        <v>201.5</v>
      </c>
      <c r="G731" s="135">
        <v>578.95000000000005</v>
      </c>
      <c r="H731" s="80">
        <f t="shared" si="49"/>
        <v>578.95000000000005</v>
      </c>
      <c r="I731" s="137">
        <f t="shared" si="48"/>
        <v>0</v>
      </c>
      <c r="J731" s="69" t="str">
        <f t="shared" si="50"/>
        <v>4.1.4</v>
      </c>
    </row>
    <row r="732" spans="1:10" x14ac:dyDescent="0.25">
      <c r="A732" s="66" t="s">
        <v>2392</v>
      </c>
      <c r="B732" s="66" t="s">
        <v>2393</v>
      </c>
      <c r="C732" s="135">
        <v>0</v>
      </c>
      <c r="D732" s="135">
        <v>0</v>
      </c>
      <c r="E732" s="135">
        <v>704</v>
      </c>
      <c r="F732" s="80">
        <f t="shared" si="47"/>
        <v>704</v>
      </c>
      <c r="G732" s="135">
        <v>704</v>
      </c>
      <c r="H732" s="80">
        <f t="shared" si="49"/>
        <v>704</v>
      </c>
      <c r="I732" s="137">
        <f t="shared" si="48"/>
        <v>0</v>
      </c>
      <c r="J732" s="69" t="str">
        <f t="shared" si="50"/>
        <v>4.1.4</v>
      </c>
    </row>
    <row r="733" spans="1:10" x14ac:dyDescent="0.25">
      <c r="A733" s="66" t="s">
        <v>1923</v>
      </c>
      <c r="B733" s="66" t="s">
        <v>1924</v>
      </c>
      <c r="C733" s="135">
        <v>3814.44</v>
      </c>
      <c r="D733" s="135">
        <v>0</v>
      </c>
      <c r="E733" s="135">
        <v>7967.53</v>
      </c>
      <c r="F733" s="80">
        <f t="shared" si="47"/>
        <v>7967.53</v>
      </c>
      <c r="G733" s="135">
        <v>11781.97</v>
      </c>
      <c r="H733" s="80">
        <f t="shared" si="49"/>
        <v>11781.97</v>
      </c>
      <c r="I733" s="137">
        <f t="shared" si="48"/>
        <v>0</v>
      </c>
      <c r="J733" s="69" t="str">
        <f t="shared" si="50"/>
        <v>4.1.4</v>
      </c>
    </row>
    <row r="734" spans="1:10" x14ac:dyDescent="0.25">
      <c r="A734" s="66" t="s">
        <v>1925</v>
      </c>
      <c r="B734" s="66" t="s">
        <v>1926</v>
      </c>
      <c r="C734" s="135">
        <v>3297.3</v>
      </c>
      <c r="D734" s="135">
        <v>0</v>
      </c>
      <c r="E734" s="135">
        <v>4398.8</v>
      </c>
      <c r="F734" s="80">
        <f t="shared" si="47"/>
        <v>4398.8</v>
      </c>
      <c r="G734" s="135">
        <v>7696.1</v>
      </c>
      <c r="H734" s="80">
        <f t="shared" si="49"/>
        <v>7696.1</v>
      </c>
      <c r="I734" s="137">
        <f t="shared" si="48"/>
        <v>0</v>
      </c>
      <c r="J734" s="69" t="str">
        <f t="shared" si="50"/>
        <v>4.1.4</v>
      </c>
    </row>
    <row r="735" spans="1:10" x14ac:dyDescent="0.25">
      <c r="A735" s="66" t="s">
        <v>892</v>
      </c>
      <c r="B735" s="66" t="s">
        <v>1927</v>
      </c>
      <c r="C735" s="135">
        <v>497407</v>
      </c>
      <c r="D735" s="135">
        <v>3078</v>
      </c>
      <c r="E735" s="135">
        <v>443647</v>
      </c>
      <c r="F735" s="80">
        <f t="shared" si="47"/>
        <v>440569</v>
      </c>
      <c r="G735" s="135">
        <v>937976</v>
      </c>
      <c r="H735" s="80">
        <f t="shared" si="49"/>
        <v>937976</v>
      </c>
      <c r="I735" s="137">
        <f t="shared" si="48"/>
        <v>0</v>
      </c>
      <c r="J735" s="69" t="str">
        <f t="shared" si="50"/>
        <v>4.1.4</v>
      </c>
    </row>
    <row r="736" spans="1:10" x14ac:dyDescent="0.25">
      <c r="A736" s="66" t="s">
        <v>893</v>
      </c>
      <c r="B736" s="66" t="s">
        <v>1928</v>
      </c>
      <c r="C736" s="135">
        <v>6909</v>
      </c>
      <c r="D736" s="135">
        <v>221</v>
      </c>
      <c r="E736" s="135">
        <v>7860</v>
      </c>
      <c r="F736" s="80">
        <f t="shared" si="47"/>
        <v>7639</v>
      </c>
      <c r="G736" s="135">
        <v>14548</v>
      </c>
      <c r="H736" s="80">
        <f t="shared" si="49"/>
        <v>14548</v>
      </c>
      <c r="I736" s="137">
        <f t="shared" si="48"/>
        <v>0</v>
      </c>
      <c r="J736" s="69" t="str">
        <f t="shared" si="50"/>
        <v>4.1.4</v>
      </c>
    </row>
    <row r="737" spans="1:10" x14ac:dyDescent="0.25">
      <c r="A737" s="66" t="s">
        <v>1495</v>
      </c>
      <c r="B737" s="66" t="s">
        <v>1929</v>
      </c>
      <c r="C737" s="135">
        <v>273353</v>
      </c>
      <c r="D737" s="135">
        <v>1962</v>
      </c>
      <c r="E737" s="135">
        <v>226041</v>
      </c>
      <c r="F737" s="80">
        <f t="shared" si="47"/>
        <v>224079</v>
      </c>
      <c r="G737" s="135">
        <v>497432</v>
      </c>
      <c r="H737" s="80">
        <f t="shared" si="49"/>
        <v>497432</v>
      </c>
      <c r="I737" s="137">
        <f t="shared" si="48"/>
        <v>0</v>
      </c>
      <c r="J737" s="69" t="str">
        <f t="shared" si="50"/>
        <v>4.1.4</v>
      </c>
    </row>
    <row r="738" spans="1:10" x14ac:dyDescent="0.25">
      <c r="A738" s="66" t="s">
        <v>894</v>
      </c>
      <c r="B738" s="66" t="s">
        <v>1930</v>
      </c>
      <c r="C738" s="135">
        <v>12234</v>
      </c>
      <c r="D738" s="135">
        <v>453</v>
      </c>
      <c r="E738" s="135">
        <v>23901</v>
      </c>
      <c r="F738" s="80">
        <f t="shared" si="47"/>
        <v>23448</v>
      </c>
      <c r="G738" s="135">
        <v>35682</v>
      </c>
      <c r="H738" s="80">
        <f t="shared" si="49"/>
        <v>35682</v>
      </c>
      <c r="I738" s="137">
        <f t="shared" si="48"/>
        <v>0</v>
      </c>
      <c r="J738" s="69" t="str">
        <f t="shared" si="50"/>
        <v>4.1.4</v>
      </c>
    </row>
    <row r="739" spans="1:10" x14ac:dyDescent="0.25">
      <c r="A739" s="66" t="s">
        <v>895</v>
      </c>
      <c r="B739" s="66" t="s">
        <v>1931</v>
      </c>
      <c r="C739" s="135">
        <v>172982</v>
      </c>
      <c r="D739" s="135">
        <v>0</v>
      </c>
      <c r="E739" s="135">
        <v>152281</v>
      </c>
      <c r="F739" s="80">
        <f t="shared" si="47"/>
        <v>152281</v>
      </c>
      <c r="G739" s="135">
        <v>325263</v>
      </c>
      <c r="H739" s="80">
        <f t="shared" si="49"/>
        <v>325263</v>
      </c>
      <c r="I739" s="137">
        <f t="shared" si="48"/>
        <v>0</v>
      </c>
      <c r="J739" s="69" t="str">
        <f t="shared" si="50"/>
        <v>4.1.4</v>
      </c>
    </row>
    <row r="740" spans="1:10" x14ac:dyDescent="0.25">
      <c r="A740" s="66" t="s">
        <v>896</v>
      </c>
      <c r="B740" s="66" t="s">
        <v>1932</v>
      </c>
      <c r="C740" s="135">
        <v>31929</v>
      </c>
      <c r="D740" s="135">
        <v>442</v>
      </c>
      <c r="E740" s="135">
        <v>33564</v>
      </c>
      <c r="F740" s="80">
        <f t="shared" si="47"/>
        <v>33122</v>
      </c>
      <c r="G740" s="135">
        <v>65051</v>
      </c>
      <c r="H740" s="80">
        <f t="shared" si="49"/>
        <v>65051</v>
      </c>
      <c r="I740" s="137">
        <f t="shared" si="48"/>
        <v>0</v>
      </c>
      <c r="J740" s="69" t="str">
        <f t="shared" si="50"/>
        <v>4.1.4</v>
      </c>
    </row>
    <row r="741" spans="1:10" x14ac:dyDescent="0.25">
      <c r="A741" s="66" t="s">
        <v>897</v>
      </c>
      <c r="B741" s="66" t="s">
        <v>1933</v>
      </c>
      <c r="C741" s="135">
        <v>1656510.08</v>
      </c>
      <c r="D741" s="135">
        <v>2350</v>
      </c>
      <c r="E741" s="135">
        <v>1548907.49</v>
      </c>
      <c r="F741" s="80">
        <f t="shared" si="47"/>
        <v>1546557.49</v>
      </c>
      <c r="G741" s="135">
        <v>3203067.57</v>
      </c>
      <c r="H741" s="80">
        <f t="shared" si="49"/>
        <v>3203067.5700000003</v>
      </c>
      <c r="I741" s="137">
        <f t="shared" si="48"/>
        <v>0</v>
      </c>
      <c r="J741" s="69" t="str">
        <f t="shared" si="50"/>
        <v>4.1.4</v>
      </c>
    </row>
    <row r="742" spans="1:10" x14ac:dyDescent="0.25">
      <c r="A742" s="66" t="s">
        <v>1934</v>
      </c>
      <c r="B742" s="66" t="s">
        <v>1935</v>
      </c>
      <c r="C742" s="135">
        <v>1541528.9</v>
      </c>
      <c r="D742" s="135">
        <v>2350</v>
      </c>
      <c r="E742" s="135">
        <v>1393558.32</v>
      </c>
      <c r="F742" s="80">
        <f t="shared" si="47"/>
        <v>1391208.32</v>
      </c>
      <c r="G742" s="135">
        <v>2932737.22</v>
      </c>
      <c r="H742" s="80">
        <f t="shared" si="49"/>
        <v>2932737.2199999997</v>
      </c>
      <c r="I742" s="137">
        <f t="shared" si="48"/>
        <v>0</v>
      </c>
      <c r="J742" s="69" t="str">
        <f t="shared" si="50"/>
        <v>4.1.4</v>
      </c>
    </row>
    <row r="743" spans="1:10" x14ac:dyDescent="0.25">
      <c r="A743" s="66" t="s">
        <v>898</v>
      </c>
      <c r="B743" s="66" t="s">
        <v>1936</v>
      </c>
      <c r="C743" s="135">
        <v>95613.6</v>
      </c>
      <c r="D743" s="135">
        <v>0</v>
      </c>
      <c r="E743" s="135">
        <v>130694.62</v>
      </c>
      <c r="F743" s="80">
        <f t="shared" si="47"/>
        <v>130694.62</v>
      </c>
      <c r="G743" s="135">
        <v>226308.22</v>
      </c>
      <c r="H743" s="80">
        <f t="shared" si="49"/>
        <v>226308.22</v>
      </c>
      <c r="I743" s="137">
        <f t="shared" si="48"/>
        <v>0</v>
      </c>
      <c r="J743" s="69" t="str">
        <f t="shared" si="50"/>
        <v>4.1.4</v>
      </c>
    </row>
    <row r="744" spans="1:10" x14ac:dyDescent="0.25">
      <c r="A744" s="66" t="s">
        <v>899</v>
      </c>
      <c r="B744" s="66" t="s">
        <v>1937</v>
      </c>
      <c r="C744" s="135">
        <v>9198.5499999999993</v>
      </c>
      <c r="D744" s="135">
        <v>0</v>
      </c>
      <c r="E744" s="135">
        <v>12899.16</v>
      </c>
      <c r="F744" s="80">
        <f t="shared" si="47"/>
        <v>12899.16</v>
      </c>
      <c r="G744" s="135">
        <v>22097.71</v>
      </c>
      <c r="H744" s="80">
        <f t="shared" si="49"/>
        <v>22097.71</v>
      </c>
      <c r="I744" s="137">
        <f t="shared" si="48"/>
        <v>0</v>
      </c>
      <c r="J744" s="69" t="str">
        <f t="shared" si="50"/>
        <v>4.1.4</v>
      </c>
    </row>
    <row r="745" spans="1:10" x14ac:dyDescent="0.25">
      <c r="A745" s="66" t="s">
        <v>1938</v>
      </c>
      <c r="B745" s="66" t="s">
        <v>1939</v>
      </c>
      <c r="C745" s="135">
        <v>9269.0300000000007</v>
      </c>
      <c r="D745" s="135">
        <v>0</v>
      </c>
      <c r="E745" s="135">
        <v>11055.39</v>
      </c>
      <c r="F745" s="80">
        <f t="shared" si="47"/>
        <v>11055.39</v>
      </c>
      <c r="G745" s="135">
        <v>20324.419999999998</v>
      </c>
      <c r="H745" s="80">
        <f t="shared" si="49"/>
        <v>20324.419999999998</v>
      </c>
      <c r="I745" s="137">
        <f t="shared" si="48"/>
        <v>0</v>
      </c>
      <c r="J745" s="69" t="str">
        <f t="shared" si="50"/>
        <v>4.1.4</v>
      </c>
    </row>
    <row r="746" spans="1:10" x14ac:dyDescent="0.25">
      <c r="A746" s="66" t="s">
        <v>2167</v>
      </c>
      <c r="B746" s="66" t="s">
        <v>2168</v>
      </c>
      <c r="C746" s="135">
        <v>900</v>
      </c>
      <c r="D746" s="135">
        <v>0</v>
      </c>
      <c r="E746" s="135">
        <v>700</v>
      </c>
      <c r="F746" s="80">
        <f t="shared" si="47"/>
        <v>700</v>
      </c>
      <c r="G746" s="135">
        <v>1600</v>
      </c>
      <c r="H746" s="80">
        <f t="shared" si="49"/>
        <v>1600</v>
      </c>
      <c r="I746" s="137">
        <f t="shared" si="48"/>
        <v>0</v>
      </c>
      <c r="J746" s="69" t="str">
        <f t="shared" si="50"/>
        <v>4.1.4</v>
      </c>
    </row>
    <row r="747" spans="1:10" x14ac:dyDescent="0.25">
      <c r="A747" s="66" t="s">
        <v>900</v>
      </c>
      <c r="B747" s="66" t="s">
        <v>1940</v>
      </c>
      <c r="C747" s="135">
        <v>679862.98</v>
      </c>
      <c r="D747" s="135">
        <v>0</v>
      </c>
      <c r="E747" s="135">
        <v>539246.77</v>
      </c>
      <c r="F747" s="80">
        <f t="shared" si="47"/>
        <v>539246.77</v>
      </c>
      <c r="G747" s="135">
        <v>1219109.75</v>
      </c>
      <c r="H747" s="80">
        <f t="shared" si="49"/>
        <v>1219109.75</v>
      </c>
      <c r="I747" s="137">
        <f t="shared" si="48"/>
        <v>0</v>
      </c>
      <c r="J747" s="69" t="str">
        <f t="shared" si="50"/>
        <v>4.1.4</v>
      </c>
    </row>
    <row r="748" spans="1:10" x14ac:dyDescent="0.25">
      <c r="A748" s="66" t="s">
        <v>2184</v>
      </c>
      <c r="B748" s="66" t="s">
        <v>2185</v>
      </c>
      <c r="C748" s="135">
        <v>24017.14</v>
      </c>
      <c r="D748" s="135">
        <v>0</v>
      </c>
      <c r="E748" s="135">
        <v>0</v>
      </c>
      <c r="F748" s="80">
        <f t="shared" ref="F748:F811" si="51">+E748-D748</f>
        <v>0</v>
      </c>
      <c r="G748" s="135">
        <v>24017.14</v>
      </c>
      <c r="H748" s="80">
        <f t="shared" si="49"/>
        <v>24017.14</v>
      </c>
      <c r="I748" s="137">
        <f t="shared" si="48"/>
        <v>0</v>
      </c>
      <c r="J748" s="69" t="str">
        <f t="shared" si="50"/>
        <v>4.1.4</v>
      </c>
    </row>
    <row r="749" spans="1:10" x14ac:dyDescent="0.25">
      <c r="A749" s="66" t="s">
        <v>2276</v>
      </c>
      <c r="B749" s="66" t="s">
        <v>2277</v>
      </c>
      <c r="C749" s="135">
        <v>471</v>
      </c>
      <c r="D749" s="135">
        <v>0</v>
      </c>
      <c r="E749" s="135">
        <v>0</v>
      </c>
      <c r="F749" s="80">
        <f t="shared" si="51"/>
        <v>0</v>
      </c>
      <c r="G749" s="135">
        <v>471</v>
      </c>
      <c r="H749" s="80">
        <f t="shared" si="49"/>
        <v>471</v>
      </c>
      <c r="I749" s="137">
        <f t="shared" si="48"/>
        <v>0</v>
      </c>
      <c r="J749" s="69" t="str">
        <f t="shared" si="50"/>
        <v>4.1.4</v>
      </c>
    </row>
    <row r="750" spans="1:10" x14ac:dyDescent="0.25">
      <c r="A750" s="66" t="s">
        <v>1707</v>
      </c>
      <c r="B750" s="66" t="s">
        <v>1941</v>
      </c>
      <c r="C750" s="135">
        <v>2355.3000000000002</v>
      </c>
      <c r="D750" s="135">
        <v>0</v>
      </c>
      <c r="E750" s="135">
        <v>0</v>
      </c>
      <c r="F750" s="80">
        <f t="shared" si="51"/>
        <v>0</v>
      </c>
      <c r="G750" s="135">
        <v>2355.3000000000002</v>
      </c>
      <c r="H750" s="80">
        <f t="shared" si="49"/>
        <v>2355.3000000000002</v>
      </c>
      <c r="I750" s="137">
        <f t="shared" si="48"/>
        <v>0</v>
      </c>
      <c r="J750" s="69" t="str">
        <f t="shared" si="50"/>
        <v>4.1.4</v>
      </c>
    </row>
    <row r="751" spans="1:10" x14ac:dyDescent="0.25">
      <c r="A751" s="66" t="s">
        <v>2169</v>
      </c>
      <c r="B751" s="66" t="s">
        <v>2170</v>
      </c>
      <c r="C751" s="135">
        <v>471.06</v>
      </c>
      <c r="D751" s="135">
        <v>0</v>
      </c>
      <c r="E751" s="135">
        <v>4021.94</v>
      </c>
      <c r="F751" s="80">
        <f t="shared" si="51"/>
        <v>4021.94</v>
      </c>
      <c r="G751" s="135">
        <v>4493</v>
      </c>
      <c r="H751" s="80">
        <f t="shared" si="49"/>
        <v>4493</v>
      </c>
      <c r="I751" s="137">
        <f t="shared" si="48"/>
        <v>0</v>
      </c>
      <c r="J751" s="69" t="str">
        <f t="shared" si="50"/>
        <v>4.1.4</v>
      </c>
    </row>
    <row r="752" spans="1:10" x14ac:dyDescent="0.25">
      <c r="A752" s="66" t="s">
        <v>2054</v>
      </c>
      <c r="B752" s="66" t="s">
        <v>2055</v>
      </c>
      <c r="C752" s="135">
        <v>2261.6799999999998</v>
      </c>
      <c r="D752" s="135">
        <v>0</v>
      </c>
      <c r="E752" s="135">
        <v>0</v>
      </c>
      <c r="F752" s="80">
        <f t="shared" si="51"/>
        <v>0</v>
      </c>
      <c r="G752" s="135">
        <v>2261.6799999999998</v>
      </c>
      <c r="H752" s="80">
        <f t="shared" si="49"/>
        <v>2261.6799999999998</v>
      </c>
      <c r="I752" s="137">
        <f t="shared" si="48"/>
        <v>0</v>
      </c>
      <c r="J752" s="69" t="str">
        <f t="shared" si="50"/>
        <v>4.1.4</v>
      </c>
    </row>
    <row r="753" spans="1:10" x14ac:dyDescent="0.25">
      <c r="A753" s="66" t="s">
        <v>2146</v>
      </c>
      <c r="B753" s="66" t="s">
        <v>2147</v>
      </c>
      <c r="C753" s="135">
        <v>2826.34</v>
      </c>
      <c r="D753" s="135">
        <v>0</v>
      </c>
      <c r="E753" s="135">
        <v>1508.83</v>
      </c>
      <c r="F753" s="80">
        <f t="shared" si="51"/>
        <v>1508.83</v>
      </c>
      <c r="G753" s="135">
        <v>4335.17</v>
      </c>
      <c r="H753" s="80">
        <f t="shared" si="49"/>
        <v>4335.17</v>
      </c>
      <c r="I753" s="137">
        <f t="shared" si="48"/>
        <v>0</v>
      </c>
      <c r="J753" s="69" t="str">
        <f t="shared" si="50"/>
        <v>4.1.4</v>
      </c>
    </row>
    <row r="754" spans="1:10" x14ac:dyDescent="0.25">
      <c r="A754" s="66" t="s">
        <v>2394</v>
      </c>
      <c r="B754" s="66" t="s">
        <v>2395</v>
      </c>
      <c r="C754" s="135">
        <v>0</v>
      </c>
      <c r="D754" s="135">
        <v>0</v>
      </c>
      <c r="E754" s="135">
        <v>1413</v>
      </c>
      <c r="F754" s="80">
        <f t="shared" si="51"/>
        <v>1413</v>
      </c>
      <c r="G754" s="135">
        <v>1413</v>
      </c>
      <c r="H754" s="80">
        <f t="shared" si="49"/>
        <v>1413</v>
      </c>
      <c r="I754" s="137">
        <f t="shared" si="48"/>
        <v>0</v>
      </c>
      <c r="J754" s="69" t="str">
        <f t="shared" si="50"/>
        <v>4.1.4</v>
      </c>
    </row>
    <row r="755" spans="1:10" x14ac:dyDescent="0.25">
      <c r="A755" s="66" t="s">
        <v>2278</v>
      </c>
      <c r="B755" s="66" t="s">
        <v>2279</v>
      </c>
      <c r="C755" s="135">
        <v>4526.46</v>
      </c>
      <c r="D755" s="135">
        <v>0</v>
      </c>
      <c r="E755" s="135">
        <v>1413</v>
      </c>
      <c r="F755" s="80">
        <f t="shared" si="51"/>
        <v>1413</v>
      </c>
      <c r="G755" s="135">
        <v>5939.46</v>
      </c>
      <c r="H755" s="80">
        <f t="shared" si="49"/>
        <v>5939.46</v>
      </c>
      <c r="I755" s="137">
        <f t="shared" si="48"/>
        <v>0</v>
      </c>
      <c r="J755" s="69" t="str">
        <f t="shared" si="50"/>
        <v>4.1.4</v>
      </c>
    </row>
    <row r="756" spans="1:10" x14ac:dyDescent="0.25">
      <c r="A756" s="66" t="s">
        <v>1942</v>
      </c>
      <c r="B756" s="66" t="s">
        <v>1943</v>
      </c>
      <c r="C756" s="135">
        <v>642934</v>
      </c>
      <c r="D756" s="135">
        <v>0</v>
      </c>
      <c r="E756" s="135">
        <v>530890</v>
      </c>
      <c r="F756" s="80">
        <f t="shared" si="51"/>
        <v>530890</v>
      </c>
      <c r="G756" s="135">
        <v>1173824</v>
      </c>
      <c r="H756" s="80">
        <f t="shared" si="49"/>
        <v>1173824</v>
      </c>
      <c r="I756" s="137">
        <f t="shared" si="48"/>
        <v>0</v>
      </c>
      <c r="J756" s="69" t="str">
        <f t="shared" si="50"/>
        <v>4.1.4</v>
      </c>
    </row>
    <row r="757" spans="1:10" x14ac:dyDescent="0.25">
      <c r="A757" s="66" t="s">
        <v>901</v>
      </c>
      <c r="B757" s="66" t="s">
        <v>1944</v>
      </c>
      <c r="C757" s="135">
        <v>779665.63</v>
      </c>
      <c r="D757" s="135">
        <v>0</v>
      </c>
      <c r="E757" s="135">
        <v>1156115.6399999999</v>
      </c>
      <c r="F757" s="80">
        <f t="shared" si="51"/>
        <v>1156115.6399999999</v>
      </c>
      <c r="G757" s="135">
        <v>1935781.27</v>
      </c>
      <c r="H757" s="80">
        <f t="shared" si="49"/>
        <v>1935781.27</v>
      </c>
      <c r="I757" s="137">
        <f t="shared" si="48"/>
        <v>0</v>
      </c>
      <c r="J757" s="69" t="str">
        <f t="shared" si="50"/>
        <v>4.1.4</v>
      </c>
    </row>
    <row r="758" spans="1:10" x14ac:dyDescent="0.25">
      <c r="A758" s="66" t="s">
        <v>1945</v>
      </c>
      <c r="B758" s="66" t="s">
        <v>1946</v>
      </c>
      <c r="C758" s="135">
        <v>475.58</v>
      </c>
      <c r="D758" s="135">
        <v>0</v>
      </c>
      <c r="E758" s="135">
        <v>350.35</v>
      </c>
      <c r="F758" s="80">
        <f t="shared" si="51"/>
        <v>350.35</v>
      </c>
      <c r="G758" s="135">
        <v>825.93</v>
      </c>
      <c r="H758" s="80">
        <f t="shared" si="49"/>
        <v>825.93000000000006</v>
      </c>
      <c r="I758" s="137">
        <f t="shared" ref="I758:I821" si="52">+G758-H758</f>
        <v>0</v>
      </c>
      <c r="J758" s="69" t="str">
        <f t="shared" si="50"/>
        <v>4.1.4</v>
      </c>
    </row>
    <row r="759" spans="1:10" x14ac:dyDescent="0.25">
      <c r="A759" s="66" t="s">
        <v>902</v>
      </c>
      <c r="B759" s="66" t="s">
        <v>1947</v>
      </c>
      <c r="C759" s="135">
        <v>30125</v>
      </c>
      <c r="D759" s="135">
        <v>0</v>
      </c>
      <c r="E759" s="135">
        <v>31341</v>
      </c>
      <c r="F759" s="80">
        <f t="shared" si="51"/>
        <v>31341</v>
      </c>
      <c r="G759" s="135">
        <v>61466</v>
      </c>
      <c r="H759" s="80">
        <f t="shared" si="49"/>
        <v>61466</v>
      </c>
      <c r="I759" s="137">
        <f t="shared" si="52"/>
        <v>0</v>
      </c>
      <c r="J759" s="69" t="str">
        <f t="shared" si="50"/>
        <v>4.1.4</v>
      </c>
    </row>
    <row r="760" spans="1:10" x14ac:dyDescent="0.25">
      <c r="A760" s="66" t="s">
        <v>2280</v>
      </c>
      <c r="B760" s="66" t="s">
        <v>2281</v>
      </c>
      <c r="C760" s="135">
        <v>287</v>
      </c>
      <c r="D760" s="135">
        <v>0</v>
      </c>
      <c r="E760" s="135">
        <v>0</v>
      </c>
      <c r="F760" s="80">
        <f t="shared" si="51"/>
        <v>0</v>
      </c>
      <c r="G760" s="135">
        <v>287</v>
      </c>
      <c r="H760" s="80">
        <f t="shared" si="49"/>
        <v>287</v>
      </c>
      <c r="I760" s="137">
        <f t="shared" si="52"/>
        <v>0</v>
      </c>
      <c r="J760" s="69" t="str">
        <f t="shared" si="50"/>
        <v>4.1.4</v>
      </c>
    </row>
    <row r="761" spans="1:10" x14ac:dyDescent="0.25">
      <c r="A761" s="66" t="s">
        <v>1496</v>
      </c>
      <c r="B761" s="66" t="s">
        <v>1948</v>
      </c>
      <c r="C761" s="135">
        <v>75439</v>
      </c>
      <c r="D761" s="135">
        <v>0</v>
      </c>
      <c r="E761" s="135">
        <v>101903.23</v>
      </c>
      <c r="F761" s="80">
        <f t="shared" si="51"/>
        <v>101903.23</v>
      </c>
      <c r="G761" s="135">
        <v>177342.23</v>
      </c>
      <c r="H761" s="80">
        <f t="shared" si="49"/>
        <v>177342.22999999998</v>
      </c>
      <c r="I761" s="137">
        <f t="shared" si="52"/>
        <v>0</v>
      </c>
      <c r="J761" s="69" t="str">
        <f t="shared" si="50"/>
        <v>4.1.4</v>
      </c>
    </row>
    <row r="762" spans="1:10" x14ac:dyDescent="0.25">
      <c r="A762" s="66" t="s">
        <v>1673</v>
      </c>
      <c r="B762" s="66" t="s">
        <v>1949</v>
      </c>
      <c r="C762" s="135">
        <v>673339.05</v>
      </c>
      <c r="D762" s="135">
        <v>0</v>
      </c>
      <c r="E762" s="135">
        <v>1022521.06</v>
      </c>
      <c r="F762" s="80">
        <f t="shared" si="51"/>
        <v>1022521.06</v>
      </c>
      <c r="G762" s="135">
        <v>1695860.11</v>
      </c>
      <c r="H762" s="80">
        <f t="shared" si="49"/>
        <v>1695860.11</v>
      </c>
      <c r="I762" s="137">
        <f t="shared" si="52"/>
        <v>0</v>
      </c>
      <c r="J762" s="69" t="str">
        <f t="shared" si="50"/>
        <v>4.1.4</v>
      </c>
    </row>
    <row r="763" spans="1:10" x14ac:dyDescent="0.25">
      <c r="A763" s="66" t="s">
        <v>903</v>
      </c>
      <c r="B763" s="66" t="s">
        <v>1950</v>
      </c>
      <c r="C763" s="135">
        <v>2018187.09</v>
      </c>
      <c r="D763" s="135">
        <v>485</v>
      </c>
      <c r="E763" s="135">
        <v>3232524.13</v>
      </c>
      <c r="F763" s="80">
        <f t="shared" si="51"/>
        <v>3232039.13</v>
      </c>
      <c r="G763" s="135">
        <v>5250226.22</v>
      </c>
      <c r="H763" s="80">
        <f t="shared" si="49"/>
        <v>5250226.22</v>
      </c>
      <c r="I763" s="137">
        <f t="shared" si="52"/>
        <v>0</v>
      </c>
      <c r="J763" s="69" t="str">
        <f t="shared" si="50"/>
        <v>4.1.4</v>
      </c>
    </row>
    <row r="764" spans="1:10" x14ac:dyDescent="0.25">
      <c r="A764" s="66" t="s">
        <v>1951</v>
      </c>
      <c r="B764" s="66" t="s">
        <v>1952</v>
      </c>
      <c r="C764" s="135">
        <v>44960</v>
      </c>
      <c r="D764" s="135">
        <v>0</v>
      </c>
      <c r="E764" s="135">
        <v>39580</v>
      </c>
      <c r="F764" s="80">
        <f t="shared" si="51"/>
        <v>39580</v>
      </c>
      <c r="G764" s="135">
        <v>84540</v>
      </c>
      <c r="H764" s="80">
        <f t="shared" si="49"/>
        <v>84540</v>
      </c>
      <c r="I764" s="137">
        <f t="shared" si="52"/>
        <v>0</v>
      </c>
      <c r="J764" s="69" t="str">
        <f t="shared" si="50"/>
        <v>4.1.4</v>
      </c>
    </row>
    <row r="765" spans="1:10" x14ac:dyDescent="0.25">
      <c r="A765" s="66" t="s">
        <v>904</v>
      </c>
      <c r="B765" s="66" t="s">
        <v>1953</v>
      </c>
      <c r="C765" s="135">
        <v>137172.92000000001</v>
      </c>
      <c r="D765" s="135">
        <v>0</v>
      </c>
      <c r="E765" s="135">
        <v>237452.08</v>
      </c>
      <c r="F765" s="80">
        <f t="shared" si="51"/>
        <v>237452.08</v>
      </c>
      <c r="G765" s="135">
        <v>374625</v>
      </c>
      <c r="H765" s="80">
        <f t="shared" si="49"/>
        <v>374625</v>
      </c>
      <c r="I765" s="137">
        <f t="shared" si="52"/>
        <v>0</v>
      </c>
      <c r="J765" s="69" t="str">
        <f t="shared" si="50"/>
        <v>4.1.4</v>
      </c>
    </row>
    <row r="766" spans="1:10" x14ac:dyDescent="0.25">
      <c r="A766" s="66" t="s">
        <v>1497</v>
      </c>
      <c r="B766" s="66" t="s">
        <v>1954</v>
      </c>
      <c r="C766" s="135">
        <v>289113.92</v>
      </c>
      <c r="D766" s="135">
        <v>101</v>
      </c>
      <c r="E766" s="135">
        <v>351281</v>
      </c>
      <c r="F766" s="80">
        <f t="shared" si="51"/>
        <v>351180</v>
      </c>
      <c r="G766" s="135">
        <v>640293.92000000004</v>
      </c>
      <c r="H766" s="80">
        <f t="shared" si="49"/>
        <v>640293.91999999993</v>
      </c>
      <c r="I766" s="137">
        <f t="shared" si="52"/>
        <v>0</v>
      </c>
      <c r="J766" s="69" t="str">
        <f t="shared" si="50"/>
        <v>4.1.4</v>
      </c>
    </row>
    <row r="767" spans="1:10" x14ac:dyDescent="0.25">
      <c r="A767" s="66" t="s">
        <v>1352</v>
      </c>
      <c r="B767" s="66" t="s">
        <v>1955</v>
      </c>
      <c r="C767" s="135">
        <v>47285</v>
      </c>
      <c r="D767" s="135">
        <v>0</v>
      </c>
      <c r="E767" s="135">
        <v>992</v>
      </c>
      <c r="F767" s="80">
        <f t="shared" si="51"/>
        <v>992</v>
      </c>
      <c r="G767" s="135">
        <v>48277</v>
      </c>
      <c r="H767" s="80">
        <f t="shared" si="49"/>
        <v>48277</v>
      </c>
      <c r="I767" s="137">
        <f t="shared" si="52"/>
        <v>0</v>
      </c>
      <c r="J767" s="69" t="str">
        <f t="shared" si="50"/>
        <v>4.1.4</v>
      </c>
    </row>
    <row r="768" spans="1:10" x14ac:dyDescent="0.25">
      <c r="A768" s="66" t="s">
        <v>905</v>
      </c>
      <c r="B768" s="66" t="s">
        <v>1956</v>
      </c>
      <c r="C768" s="135">
        <v>662</v>
      </c>
      <c r="D768" s="135">
        <v>0</v>
      </c>
      <c r="E768" s="135">
        <v>0</v>
      </c>
      <c r="F768" s="80">
        <f t="shared" si="51"/>
        <v>0</v>
      </c>
      <c r="G768" s="135">
        <v>662</v>
      </c>
      <c r="H768" s="80">
        <f t="shared" si="49"/>
        <v>662</v>
      </c>
      <c r="I768" s="137">
        <f t="shared" si="52"/>
        <v>0</v>
      </c>
      <c r="J768" s="69" t="str">
        <f t="shared" si="50"/>
        <v>4.1.4</v>
      </c>
    </row>
    <row r="769" spans="1:10" x14ac:dyDescent="0.25">
      <c r="A769" s="66" t="s">
        <v>1957</v>
      </c>
      <c r="B769" s="66" t="s">
        <v>1958</v>
      </c>
      <c r="C769" s="135">
        <v>471.06</v>
      </c>
      <c r="D769" s="135">
        <v>0</v>
      </c>
      <c r="E769" s="135">
        <v>2355.29</v>
      </c>
      <c r="F769" s="80">
        <f t="shared" si="51"/>
        <v>2355.29</v>
      </c>
      <c r="G769" s="135">
        <v>2826.35</v>
      </c>
      <c r="H769" s="80">
        <f t="shared" si="49"/>
        <v>2826.35</v>
      </c>
      <c r="I769" s="137">
        <f t="shared" si="52"/>
        <v>0</v>
      </c>
      <c r="J769" s="69" t="str">
        <f t="shared" si="50"/>
        <v>4.1.4</v>
      </c>
    </row>
    <row r="770" spans="1:10" x14ac:dyDescent="0.25">
      <c r="A770" s="66" t="s">
        <v>1959</v>
      </c>
      <c r="B770" s="66" t="s">
        <v>1960</v>
      </c>
      <c r="C770" s="135">
        <v>334625</v>
      </c>
      <c r="D770" s="135">
        <v>0</v>
      </c>
      <c r="E770" s="135">
        <v>110351.53</v>
      </c>
      <c r="F770" s="80">
        <f t="shared" si="51"/>
        <v>110351.53</v>
      </c>
      <c r="G770" s="135">
        <v>444976.53</v>
      </c>
      <c r="H770" s="80">
        <f t="shared" si="49"/>
        <v>444976.53</v>
      </c>
      <c r="I770" s="137">
        <f t="shared" si="52"/>
        <v>0</v>
      </c>
      <c r="J770" s="69" t="str">
        <f t="shared" si="50"/>
        <v>4.1.4</v>
      </c>
    </row>
    <row r="771" spans="1:10" x14ac:dyDescent="0.25">
      <c r="A771" s="66" t="s">
        <v>1961</v>
      </c>
      <c r="B771" s="66" t="s">
        <v>1962</v>
      </c>
      <c r="C771" s="135">
        <v>3204</v>
      </c>
      <c r="D771" s="135">
        <v>0</v>
      </c>
      <c r="E771" s="135">
        <v>7879</v>
      </c>
      <c r="F771" s="80">
        <f t="shared" si="51"/>
        <v>7879</v>
      </c>
      <c r="G771" s="135">
        <v>11083</v>
      </c>
      <c r="H771" s="80">
        <f t="shared" ref="H771:H834" si="53">+C771+F771</f>
        <v>11083</v>
      </c>
      <c r="I771" s="137">
        <f t="shared" si="52"/>
        <v>0</v>
      </c>
      <c r="J771" s="69" t="str">
        <f t="shared" ref="J771:J834" si="54">MID(A771,1,5)</f>
        <v>4.1.4</v>
      </c>
    </row>
    <row r="772" spans="1:10" x14ac:dyDescent="0.25">
      <c r="A772" s="66" t="s">
        <v>1963</v>
      </c>
      <c r="B772" s="66" t="s">
        <v>1964</v>
      </c>
      <c r="C772" s="135">
        <v>4391.76</v>
      </c>
      <c r="D772" s="135">
        <v>0</v>
      </c>
      <c r="E772" s="135">
        <v>603</v>
      </c>
      <c r="F772" s="80">
        <f t="shared" si="51"/>
        <v>603</v>
      </c>
      <c r="G772" s="135">
        <v>4994.76</v>
      </c>
      <c r="H772" s="80">
        <f t="shared" si="53"/>
        <v>4994.76</v>
      </c>
      <c r="I772" s="137">
        <f t="shared" si="52"/>
        <v>0</v>
      </c>
      <c r="J772" s="69" t="str">
        <f t="shared" si="54"/>
        <v>4.1.4</v>
      </c>
    </row>
    <row r="773" spans="1:10" x14ac:dyDescent="0.25">
      <c r="A773" s="66" t="s">
        <v>2282</v>
      </c>
      <c r="B773" s="66" t="s">
        <v>2283</v>
      </c>
      <c r="C773" s="135">
        <v>27</v>
      </c>
      <c r="D773" s="135">
        <v>0</v>
      </c>
      <c r="E773" s="135">
        <v>85</v>
      </c>
      <c r="F773" s="80">
        <f t="shared" si="51"/>
        <v>85</v>
      </c>
      <c r="G773" s="135">
        <v>112</v>
      </c>
      <c r="H773" s="80">
        <f t="shared" si="53"/>
        <v>112</v>
      </c>
      <c r="I773" s="137">
        <f t="shared" si="52"/>
        <v>0</v>
      </c>
      <c r="J773" s="69" t="str">
        <f t="shared" si="54"/>
        <v>4.1.4</v>
      </c>
    </row>
    <row r="774" spans="1:10" x14ac:dyDescent="0.25">
      <c r="A774" s="66" t="s">
        <v>906</v>
      </c>
      <c r="B774" s="66" t="s">
        <v>1965</v>
      </c>
      <c r="C774" s="135">
        <v>411768.06</v>
      </c>
      <c r="D774" s="135">
        <v>0</v>
      </c>
      <c r="E774" s="135">
        <v>1623451.26</v>
      </c>
      <c r="F774" s="80">
        <f t="shared" si="51"/>
        <v>1623451.26</v>
      </c>
      <c r="G774" s="135">
        <v>2035219.32</v>
      </c>
      <c r="H774" s="80">
        <f t="shared" si="53"/>
        <v>2035219.32</v>
      </c>
      <c r="I774" s="137">
        <f t="shared" si="52"/>
        <v>0</v>
      </c>
      <c r="J774" s="69" t="str">
        <f t="shared" si="54"/>
        <v>4.1.4</v>
      </c>
    </row>
    <row r="775" spans="1:10" x14ac:dyDescent="0.25">
      <c r="A775" s="66" t="s">
        <v>1966</v>
      </c>
      <c r="B775" s="66" t="s">
        <v>1967</v>
      </c>
      <c r="C775" s="135">
        <v>43749.06</v>
      </c>
      <c r="D775" s="135">
        <v>0</v>
      </c>
      <c r="E775" s="135">
        <v>28666.46</v>
      </c>
      <c r="F775" s="80">
        <f t="shared" si="51"/>
        <v>28666.46</v>
      </c>
      <c r="G775" s="135">
        <v>72415.520000000004</v>
      </c>
      <c r="H775" s="80">
        <f t="shared" si="53"/>
        <v>72415.51999999999</v>
      </c>
      <c r="I775" s="137">
        <f t="shared" si="52"/>
        <v>0</v>
      </c>
      <c r="J775" s="69" t="str">
        <f t="shared" si="54"/>
        <v>4.1.4</v>
      </c>
    </row>
    <row r="776" spans="1:10" x14ac:dyDescent="0.25">
      <c r="A776" s="66" t="s">
        <v>907</v>
      </c>
      <c r="B776" s="66" t="s">
        <v>1968</v>
      </c>
      <c r="C776" s="135">
        <v>16917.599999999999</v>
      </c>
      <c r="D776" s="135">
        <v>0</v>
      </c>
      <c r="E776" s="135">
        <v>0</v>
      </c>
      <c r="F776" s="80">
        <f t="shared" si="51"/>
        <v>0</v>
      </c>
      <c r="G776" s="135">
        <v>16917.599999999999</v>
      </c>
      <c r="H776" s="80">
        <f t="shared" si="53"/>
        <v>16917.599999999999</v>
      </c>
      <c r="I776" s="137">
        <f t="shared" si="52"/>
        <v>0</v>
      </c>
      <c r="J776" s="69" t="str">
        <f t="shared" si="54"/>
        <v>4.1.4</v>
      </c>
    </row>
    <row r="777" spans="1:10" x14ac:dyDescent="0.25">
      <c r="A777" s="66" t="s">
        <v>1969</v>
      </c>
      <c r="B777" s="66" t="s">
        <v>1970</v>
      </c>
      <c r="C777" s="135">
        <v>1228.23</v>
      </c>
      <c r="D777" s="135">
        <v>0</v>
      </c>
      <c r="E777" s="135">
        <v>2384.4499999999998</v>
      </c>
      <c r="F777" s="80">
        <f t="shared" si="51"/>
        <v>2384.4499999999998</v>
      </c>
      <c r="G777" s="135">
        <v>3612.68</v>
      </c>
      <c r="H777" s="80">
        <f t="shared" si="53"/>
        <v>3612.68</v>
      </c>
      <c r="I777" s="137">
        <f t="shared" si="52"/>
        <v>0</v>
      </c>
      <c r="J777" s="69" t="str">
        <f t="shared" si="54"/>
        <v>4.1.4</v>
      </c>
    </row>
    <row r="778" spans="1:10" x14ac:dyDescent="0.25">
      <c r="A778" s="66" t="s">
        <v>1971</v>
      </c>
      <c r="B778" s="66" t="s">
        <v>1972</v>
      </c>
      <c r="C778" s="135">
        <v>102734.82</v>
      </c>
      <c r="D778" s="135">
        <v>0</v>
      </c>
      <c r="E778" s="135">
        <v>354150.73</v>
      </c>
      <c r="F778" s="80">
        <f t="shared" si="51"/>
        <v>354150.73</v>
      </c>
      <c r="G778" s="135">
        <v>456885.55</v>
      </c>
      <c r="H778" s="80">
        <f t="shared" si="53"/>
        <v>456885.55</v>
      </c>
      <c r="I778" s="137">
        <f t="shared" si="52"/>
        <v>0</v>
      </c>
      <c r="J778" s="69" t="str">
        <f t="shared" si="54"/>
        <v>4.1.4</v>
      </c>
    </row>
    <row r="779" spans="1:10" x14ac:dyDescent="0.25">
      <c r="A779" s="66" t="s">
        <v>2284</v>
      </c>
      <c r="B779" s="66" t="s">
        <v>2285</v>
      </c>
      <c r="C779" s="135">
        <v>7534.66</v>
      </c>
      <c r="D779" s="135">
        <v>0</v>
      </c>
      <c r="E779" s="135">
        <v>0</v>
      </c>
      <c r="F779" s="80">
        <f t="shared" si="51"/>
        <v>0</v>
      </c>
      <c r="G779" s="135">
        <v>7534.66</v>
      </c>
      <c r="H779" s="80">
        <f t="shared" si="53"/>
        <v>7534.66</v>
      </c>
      <c r="I779" s="137">
        <f t="shared" si="52"/>
        <v>0</v>
      </c>
      <c r="J779" s="69" t="str">
        <f t="shared" si="54"/>
        <v>4.1.4</v>
      </c>
    </row>
    <row r="780" spans="1:10" x14ac:dyDescent="0.25">
      <c r="A780" s="66" t="s">
        <v>908</v>
      </c>
      <c r="B780" s="66" t="s">
        <v>1973</v>
      </c>
      <c r="C780" s="135">
        <v>2825.59</v>
      </c>
      <c r="D780" s="135">
        <v>0</v>
      </c>
      <c r="E780" s="135">
        <v>4951.26</v>
      </c>
      <c r="F780" s="80">
        <f t="shared" si="51"/>
        <v>4951.26</v>
      </c>
      <c r="G780" s="135">
        <v>7776.85</v>
      </c>
      <c r="H780" s="80">
        <f t="shared" si="53"/>
        <v>7776.85</v>
      </c>
      <c r="I780" s="137">
        <f t="shared" si="52"/>
        <v>0</v>
      </c>
      <c r="J780" s="69" t="str">
        <f t="shared" si="54"/>
        <v>4.1.4</v>
      </c>
    </row>
    <row r="781" spans="1:10" x14ac:dyDescent="0.25">
      <c r="A781" s="66" t="s">
        <v>2396</v>
      </c>
      <c r="B781" s="66" t="s">
        <v>2397</v>
      </c>
      <c r="C781" s="135">
        <v>0</v>
      </c>
      <c r="D781" s="135">
        <v>0</v>
      </c>
      <c r="E781" s="135">
        <v>301.44</v>
      </c>
      <c r="F781" s="80">
        <f t="shared" si="51"/>
        <v>301.44</v>
      </c>
      <c r="G781" s="135">
        <v>301.44</v>
      </c>
      <c r="H781" s="80">
        <f t="shared" si="53"/>
        <v>301.44</v>
      </c>
      <c r="I781" s="137">
        <f t="shared" si="52"/>
        <v>0</v>
      </c>
      <c r="J781" s="69" t="str">
        <f t="shared" si="54"/>
        <v>4.1.4</v>
      </c>
    </row>
    <row r="782" spans="1:10" x14ac:dyDescent="0.25">
      <c r="A782" s="66" t="s">
        <v>2286</v>
      </c>
      <c r="B782" s="66" t="s">
        <v>2287</v>
      </c>
      <c r="C782" s="135">
        <v>128056</v>
      </c>
      <c r="D782" s="135">
        <v>0</v>
      </c>
      <c r="E782" s="135">
        <v>7651.61</v>
      </c>
      <c r="F782" s="80">
        <f t="shared" si="51"/>
        <v>7651.61</v>
      </c>
      <c r="G782" s="135">
        <v>135707.60999999999</v>
      </c>
      <c r="H782" s="80">
        <f t="shared" si="53"/>
        <v>135707.60999999999</v>
      </c>
      <c r="I782" s="137">
        <f t="shared" si="52"/>
        <v>0</v>
      </c>
      <c r="J782" s="69" t="str">
        <f t="shared" si="54"/>
        <v>4.1.4</v>
      </c>
    </row>
    <row r="783" spans="1:10" x14ac:dyDescent="0.25">
      <c r="A783" s="66" t="s">
        <v>1974</v>
      </c>
      <c r="B783" s="66" t="s">
        <v>1975</v>
      </c>
      <c r="C783" s="135">
        <v>118.52</v>
      </c>
      <c r="D783" s="135">
        <v>0</v>
      </c>
      <c r="E783" s="135">
        <v>1961.01</v>
      </c>
      <c r="F783" s="80">
        <f t="shared" si="51"/>
        <v>1961.01</v>
      </c>
      <c r="G783" s="135">
        <v>2079.5300000000002</v>
      </c>
      <c r="H783" s="80">
        <f t="shared" si="53"/>
        <v>2079.5300000000002</v>
      </c>
      <c r="I783" s="137">
        <f t="shared" si="52"/>
        <v>0</v>
      </c>
      <c r="J783" s="69" t="str">
        <f t="shared" si="54"/>
        <v>4.1.4</v>
      </c>
    </row>
    <row r="784" spans="1:10" x14ac:dyDescent="0.25">
      <c r="A784" s="66" t="s">
        <v>1976</v>
      </c>
      <c r="B784" s="66" t="s">
        <v>1977</v>
      </c>
      <c r="C784" s="135">
        <v>145771.35999999999</v>
      </c>
      <c r="D784" s="135">
        <v>0</v>
      </c>
      <c r="E784" s="135">
        <v>77411.179999999993</v>
      </c>
      <c r="F784" s="80">
        <f t="shared" si="51"/>
        <v>77411.179999999993</v>
      </c>
      <c r="G784" s="135">
        <v>223182.54</v>
      </c>
      <c r="H784" s="80">
        <f t="shared" si="53"/>
        <v>223182.53999999998</v>
      </c>
      <c r="I784" s="137">
        <f t="shared" si="52"/>
        <v>0</v>
      </c>
      <c r="J784" s="69" t="str">
        <f t="shared" si="54"/>
        <v>4.1.4</v>
      </c>
    </row>
    <row r="785" spans="1:10" x14ac:dyDescent="0.25">
      <c r="A785" s="66" t="s">
        <v>1978</v>
      </c>
      <c r="B785" s="66" t="s">
        <v>1979</v>
      </c>
      <c r="C785" s="135">
        <v>573.33000000000004</v>
      </c>
      <c r="D785" s="135">
        <v>0</v>
      </c>
      <c r="E785" s="135">
        <v>0</v>
      </c>
      <c r="F785" s="80">
        <f t="shared" si="51"/>
        <v>0</v>
      </c>
      <c r="G785" s="135">
        <v>573.33000000000004</v>
      </c>
      <c r="H785" s="80">
        <f t="shared" si="53"/>
        <v>573.33000000000004</v>
      </c>
      <c r="I785" s="137">
        <f t="shared" si="52"/>
        <v>0</v>
      </c>
      <c r="J785" s="69" t="str">
        <f t="shared" si="54"/>
        <v>4.1.4</v>
      </c>
    </row>
    <row r="786" spans="1:10" x14ac:dyDescent="0.25">
      <c r="A786" s="66" t="s">
        <v>2171</v>
      </c>
      <c r="B786" s="66" t="s">
        <v>2172</v>
      </c>
      <c r="C786" s="135">
        <v>565.41999999999996</v>
      </c>
      <c r="D786" s="135">
        <v>0</v>
      </c>
      <c r="E786" s="135">
        <v>0</v>
      </c>
      <c r="F786" s="80">
        <f t="shared" si="51"/>
        <v>0</v>
      </c>
      <c r="G786" s="135">
        <v>565.41999999999996</v>
      </c>
      <c r="H786" s="80">
        <f t="shared" si="53"/>
        <v>565.41999999999996</v>
      </c>
      <c r="I786" s="137">
        <f t="shared" si="52"/>
        <v>0</v>
      </c>
      <c r="J786" s="69" t="str">
        <f t="shared" si="54"/>
        <v>4.1.4</v>
      </c>
    </row>
    <row r="787" spans="1:10" x14ac:dyDescent="0.25">
      <c r="A787" s="66" t="s">
        <v>2398</v>
      </c>
      <c r="B787" s="66" t="s">
        <v>2399</v>
      </c>
      <c r="C787" s="135">
        <v>0</v>
      </c>
      <c r="D787" s="135">
        <v>0</v>
      </c>
      <c r="E787" s="135">
        <v>301.44</v>
      </c>
      <c r="F787" s="80">
        <f t="shared" si="51"/>
        <v>301.44</v>
      </c>
      <c r="G787" s="135">
        <v>301.44</v>
      </c>
      <c r="H787" s="80">
        <f t="shared" si="53"/>
        <v>301.44</v>
      </c>
      <c r="I787" s="137">
        <f t="shared" si="52"/>
        <v>0</v>
      </c>
      <c r="J787" s="69" t="str">
        <f t="shared" si="54"/>
        <v>4.1.4</v>
      </c>
    </row>
    <row r="788" spans="1:10" x14ac:dyDescent="0.25">
      <c r="A788" s="66" t="s">
        <v>1980</v>
      </c>
      <c r="B788" s="66" t="s">
        <v>1981</v>
      </c>
      <c r="C788" s="135">
        <v>2832.26</v>
      </c>
      <c r="D788" s="135">
        <v>0</v>
      </c>
      <c r="E788" s="135">
        <v>0</v>
      </c>
      <c r="F788" s="80">
        <f t="shared" si="51"/>
        <v>0</v>
      </c>
      <c r="G788" s="135">
        <v>2832.26</v>
      </c>
      <c r="H788" s="80">
        <f t="shared" si="53"/>
        <v>2832.26</v>
      </c>
      <c r="I788" s="137">
        <f t="shared" si="52"/>
        <v>0</v>
      </c>
      <c r="J788" s="69" t="str">
        <f t="shared" si="54"/>
        <v>4.1.4</v>
      </c>
    </row>
    <row r="789" spans="1:10" x14ac:dyDescent="0.25">
      <c r="A789" s="66" t="s">
        <v>1982</v>
      </c>
      <c r="B789" s="66" t="s">
        <v>1983</v>
      </c>
      <c r="C789" s="135">
        <v>846.99</v>
      </c>
      <c r="D789" s="135">
        <v>0</v>
      </c>
      <c r="E789" s="135">
        <v>1507.21</v>
      </c>
      <c r="F789" s="80">
        <f t="shared" si="51"/>
        <v>1507.21</v>
      </c>
      <c r="G789" s="135">
        <v>2354.1999999999998</v>
      </c>
      <c r="H789" s="80">
        <f t="shared" si="53"/>
        <v>2354.1999999999998</v>
      </c>
      <c r="I789" s="137">
        <f t="shared" si="52"/>
        <v>0</v>
      </c>
      <c r="J789" s="69" t="str">
        <f t="shared" si="54"/>
        <v>4.1.4</v>
      </c>
    </row>
    <row r="790" spans="1:10" x14ac:dyDescent="0.25">
      <c r="A790" s="66" t="s">
        <v>1984</v>
      </c>
      <c r="B790" s="66" t="s">
        <v>1985</v>
      </c>
      <c r="C790" s="135">
        <v>1698.39</v>
      </c>
      <c r="D790" s="135">
        <v>0</v>
      </c>
      <c r="E790" s="135">
        <v>1790.34</v>
      </c>
      <c r="F790" s="80">
        <f t="shared" si="51"/>
        <v>1790.34</v>
      </c>
      <c r="G790" s="135">
        <v>3488.73</v>
      </c>
      <c r="H790" s="80">
        <f t="shared" si="53"/>
        <v>3488.73</v>
      </c>
      <c r="I790" s="137">
        <f t="shared" si="52"/>
        <v>0</v>
      </c>
      <c r="J790" s="69" t="str">
        <f t="shared" si="54"/>
        <v>4.1.4</v>
      </c>
    </row>
    <row r="791" spans="1:10" x14ac:dyDescent="0.25">
      <c r="A791" s="66" t="s">
        <v>2288</v>
      </c>
      <c r="B791" s="66" t="s">
        <v>2289</v>
      </c>
      <c r="C791" s="135">
        <v>7989.9</v>
      </c>
      <c r="D791" s="135">
        <v>0</v>
      </c>
      <c r="E791" s="135">
        <v>2355.3000000000002</v>
      </c>
      <c r="F791" s="80">
        <f t="shared" si="51"/>
        <v>2355.3000000000002</v>
      </c>
      <c r="G791" s="135">
        <v>10345.200000000001</v>
      </c>
      <c r="H791" s="80">
        <f t="shared" si="53"/>
        <v>10345.200000000001</v>
      </c>
      <c r="I791" s="137">
        <f t="shared" si="52"/>
        <v>0</v>
      </c>
      <c r="J791" s="69" t="str">
        <f t="shared" si="54"/>
        <v>4.1.4</v>
      </c>
    </row>
    <row r="792" spans="1:10" x14ac:dyDescent="0.25">
      <c r="A792" s="66" t="s">
        <v>1986</v>
      </c>
      <c r="B792" s="66" t="s">
        <v>1987</v>
      </c>
      <c r="C792" s="135">
        <v>4707.5600000000004</v>
      </c>
      <c r="D792" s="135">
        <v>0</v>
      </c>
      <c r="E792" s="135">
        <v>13498.4</v>
      </c>
      <c r="F792" s="80">
        <f t="shared" si="51"/>
        <v>13498.4</v>
      </c>
      <c r="G792" s="135">
        <v>18205.96</v>
      </c>
      <c r="H792" s="80">
        <f t="shared" si="53"/>
        <v>18205.96</v>
      </c>
      <c r="I792" s="137">
        <f t="shared" si="52"/>
        <v>0</v>
      </c>
      <c r="J792" s="69" t="str">
        <f t="shared" si="54"/>
        <v>4.1.4</v>
      </c>
    </row>
    <row r="793" spans="1:10" x14ac:dyDescent="0.25">
      <c r="A793" s="66" t="s">
        <v>2056</v>
      </c>
      <c r="B793" s="66" t="s">
        <v>2057</v>
      </c>
      <c r="C793" s="135">
        <v>377.45</v>
      </c>
      <c r="D793" s="135">
        <v>0</v>
      </c>
      <c r="E793" s="135">
        <v>301.44</v>
      </c>
      <c r="F793" s="80">
        <f t="shared" si="51"/>
        <v>301.44</v>
      </c>
      <c r="G793" s="135">
        <v>678.89</v>
      </c>
      <c r="H793" s="80">
        <f t="shared" si="53"/>
        <v>678.89</v>
      </c>
      <c r="I793" s="137">
        <f t="shared" si="52"/>
        <v>0</v>
      </c>
      <c r="J793" s="69" t="str">
        <f t="shared" si="54"/>
        <v>4.1.4</v>
      </c>
    </row>
    <row r="794" spans="1:10" x14ac:dyDescent="0.25">
      <c r="A794" s="66" t="s">
        <v>2148</v>
      </c>
      <c r="B794" s="66" t="s">
        <v>2149</v>
      </c>
      <c r="C794" s="135">
        <v>568.44000000000005</v>
      </c>
      <c r="D794" s="135">
        <v>0</v>
      </c>
      <c r="E794" s="135">
        <v>0</v>
      </c>
      <c r="F794" s="80">
        <f t="shared" si="51"/>
        <v>0</v>
      </c>
      <c r="G794" s="135">
        <v>568.44000000000005</v>
      </c>
      <c r="H794" s="80">
        <f t="shared" si="53"/>
        <v>568.44000000000005</v>
      </c>
      <c r="I794" s="137">
        <f t="shared" si="52"/>
        <v>0</v>
      </c>
      <c r="J794" s="69" t="str">
        <f t="shared" si="54"/>
        <v>4.1.4</v>
      </c>
    </row>
    <row r="795" spans="1:10" x14ac:dyDescent="0.25">
      <c r="A795" s="66" t="s">
        <v>2290</v>
      </c>
      <c r="B795" s="66" t="s">
        <v>2291</v>
      </c>
      <c r="C795" s="135">
        <v>961.74</v>
      </c>
      <c r="D795" s="135">
        <v>0</v>
      </c>
      <c r="E795" s="135">
        <v>1005.08</v>
      </c>
      <c r="F795" s="80">
        <f t="shared" si="51"/>
        <v>1005.08</v>
      </c>
      <c r="G795" s="135">
        <v>1966.82</v>
      </c>
      <c r="H795" s="80">
        <f t="shared" si="53"/>
        <v>1966.8200000000002</v>
      </c>
      <c r="I795" s="137">
        <f t="shared" si="52"/>
        <v>0</v>
      </c>
      <c r="J795" s="69" t="str">
        <f t="shared" si="54"/>
        <v>4.1.4</v>
      </c>
    </row>
    <row r="796" spans="1:10" x14ac:dyDescent="0.25">
      <c r="A796" s="66" t="s">
        <v>909</v>
      </c>
      <c r="B796" s="66" t="s">
        <v>1988</v>
      </c>
      <c r="C796" s="135">
        <v>5838.39</v>
      </c>
      <c r="D796" s="135">
        <v>0</v>
      </c>
      <c r="E796" s="135">
        <v>4021.9</v>
      </c>
      <c r="F796" s="80">
        <f t="shared" si="51"/>
        <v>4021.9</v>
      </c>
      <c r="G796" s="135">
        <v>9860.2900000000009</v>
      </c>
      <c r="H796" s="80">
        <f t="shared" si="53"/>
        <v>9860.2900000000009</v>
      </c>
      <c r="I796" s="137">
        <f t="shared" si="52"/>
        <v>0</v>
      </c>
      <c r="J796" s="69" t="str">
        <f t="shared" si="54"/>
        <v>4.1.4</v>
      </c>
    </row>
    <row r="797" spans="1:10" x14ac:dyDescent="0.25">
      <c r="A797" s="66" t="s">
        <v>910</v>
      </c>
      <c r="B797" s="66" t="s">
        <v>1989</v>
      </c>
      <c r="C797" s="135">
        <v>5839.92</v>
      </c>
      <c r="D797" s="135">
        <v>0</v>
      </c>
      <c r="E797" s="135">
        <v>15633.61</v>
      </c>
      <c r="F797" s="80">
        <f t="shared" si="51"/>
        <v>15633.61</v>
      </c>
      <c r="G797" s="135">
        <v>21473.53</v>
      </c>
      <c r="H797" s="80">
        <f t="shared" si="53"/>
        <v>21473.53</v>
      </c>
      <c r="I797" s="137">
        <f t="shared" si="52"/>
        <v>0</v>
      </c>
      <c r="J797" s="69" t="str">
        <f t="shared" si="54"/>
        <v>4.1.4</v>
      </c>
    </row>
    <row r="798" spans="1:10" x14ac:dyDescent="0.25">
      <c r="A798" s="66" t="s">
        <v>1756</v>
      </c>
      <c r="B798" s="66" t="s">
        <v>1990</v>
      </c>
      <c r="C798" s="135">
        <v>55147.21</v>
      </c>
      <c r="D798" s="135">
        <v>0</v>
      </c>
      <c r="E798" s="135">
        <v>69906.31</v>
      </c>
      <c r="F798" s="80">
        <f t="shared" si="51"/>
        <v>69906.31</v>
      </c>
      <c r="G798" s="135">
        <v>125053.52</v>
      </c>
      <c r="H798" s="80">
        <f t="shared" si="53"/>
        <v>125053.51999999999</v>
      </c>
      <c r="I798" s="137">
        <f t="shared" si="52"/>
        <v>0</v>
      </c>
      <c r="J798" s="69" t="str">
        <f t="shared" si="54"/>
        <v>4.1.4</v>
      </c>
    </row>
    <row r="799" spans="1:10" x14ac:dyDescent="0.25">
      <c r="A799" s="66" t="s">
        <v>2058</v>
      </c>
      <c r="B799" s="66" t="s">
        <v>2059</v>
      </c>
      <c r="C799" s="135">
        <v>2414.7600000000002</v>
      </c>
      <c r="D799" s="135">
        <v>0</v>
      </c>
      <c r="E799" s="135">
        <v>3224</v>
      </c>
      <c r="F799" s="80">
        <f t="shared" si="51"/>
        <v>3224</v>
      </c>
      <c r="G799" s="135">
        <v>5638.76</v>
      </c>
      <c r="H799" s="80">
        <f t="shared" si="53"/>
        <v>5638.76</v>
      </c>
      <c r="I799" s="137">
        <f t="shared" si="52"/>
        <v>0</v>
      </c>
      <c r="J799" s="69" t="str">
        <f t="shared" si="54"/>
        <v>4.1.4</v>
      </c>
    </row>
    <row r="800" spans="1:10" x14ac:dyDescent="0.25">
      <c r="A800" s="66" t="s">
        <v>2292</v>
      </c>
      <c r="B800" s="66" t="s">
        <v>2293</v>
      </c>
      <c r="C800" s="135">
        <v>4709.82</v>
      </c>
      <c r="D800" s="135">
        <v>0</v>
      </c>
      <c r="E800" s="135">
        <v>10057.26</v>
      </c>
      <c r="F800" s="80">
        <f t="shared" si="51"/>
        <v>10057.26</v>
      </c>
      <c r="G800" s="135">
        <v>14767.08</v>
      </c>
      <c r="H800" s="80">
        <f t="shared" si="53"/>
        <v>14767.08</v>
      </c>
      <c r="I800" s="137">
        <f t="shared" si="52"/>
        <v>0</v>
      </c>
      <c r="J800" s="69" t="str">
        <f t="shared" si="54"/>
        <v>4.1.4</v>
      </c>
    </row>
    <row r="801" spans="1:10" x14ac:dyDescent="0.25">
      <c r="A801" s="66" t="s">
        <v>2173</v>
      </c>
      <c r="B801" s="66" t="s">
        <v>2174</v>
      </c>
      <c r="C801" s="135">
        <v>282.33</v>
      </c>
      <c r="D801" s="135">
        <v>0</v>
      </c>
      <c r="E801" s="135">
        <v>2995.29</v>
      </c>
      <c r="F801" s="80">
        <f t="shared" si="51"/>
        <v>2995.29</v>
      </c>
      <c r="G801" s="135">
        <v>3277.62</v>
      </c>
      <c r="H801" s="80">
        <f t="shared" si="53"/>
        <v>3277.62</v>
      </c>
      <c r="I801" s="137">
        <f t="shared" si="52"/>
        <v>0</v>
      </c>
      <c r="J801" s="69" t="str">
        <f t="shared" si="54"/>
        <v>4.1.4</v>
      </c>
    </row>
    <row r="802" spans="1:10" x14ac:dyDescent="0.25">
      <c r="A802" s="66" t="s">
        <v>1371</v>
      </c>
      <c r="B802" s="66" t="s">
        <v>1991</v>
      </c>
      <c r="C802" s="135">
        <v>1598.88</v>
      </c>
      <c r="D802" s="135">
        <v>0</v>
      </c>
      <c r="E802" s="135">
        <v>0</v>
      </c>
      <c r="F802" s="80">
        <f t="shared" si="51"/>
        <v>0</v>
      </c>
      <c r="G802" s="135">
        <v>1598.88</v>
      </c>
      <c r="H802" s="80">
        <f t="shared" si="53"/>
        <v>1598.88</v>
      </c>
      <c r="I802" s="137">
        <f t="shared" si="52"/>
        <v>0</v>
      </c>
      <c r="J802" s="69" t="str">
        <f t="shared" si="54"/>
        <v>4.1.4</v>
      </c>
    </row>
    <row r="803" spans="1:10" x14ac:dyDescent="0.25">
      <c r="A803" s="66" t="s">
        <v>1992</v>
      </c>
      <c r="B803" s="66" t="s">
        <v>1993</v>
      </c>
      <c r="C803" s="135">
        <v>84304</v>
      </c>
      <c r="D803" s="135">
        <v>182</v>
      </c>
      <c r="E803" s="135">
        <v>70199</v>
      </c>
      <c r="F803" s="80">
        <f t="shared" si="51"/>
        <v>70017</v>
      </c>
      <c r="G803" s="135">
        <v>154321</v>
      </c>
      <c r="H803" s="80">
        <f t="shared" si="53"/>
        <v>154321</v>
      </c>
      <c r="I803" s="137">
        <f t="shared" si="52"/>
        <v>0</v>
      </c>
      <c r="J803" s="69" t="str">
        <f t="shared" si="54"/>
        <v>4.1.4</v>
      </c>
    </row>
    <row r="804" spans="1:10" x14ac:dyDescent="0.25">
      <c r="A804" s="66" t="s">
        <v>911</v>
      </c>
      <c r="B804" s="66" t="s">
        <v>1994</v>
      </c>
      <c r="C804" s="135">
        <v>54442.78</v>
      </c>
      <c r="D804" s="135">
        <v>0</v>
      </c>
      <c r="E804" s="135">
        <v>108667.14</v>
      </c>
      <c r="F804" s="80">
        <f t="shared" si="51"/>
        <v>108667.14</v>
      </c>
      <c r="G804" s="135">
        <v>163109.92000000001</v>
      </c>
      <c r="H804" s="80">
        <f t="shared" si="53"/>
        <v>163109.91999999998</v>
      </c>
      <c r="I804" s="137">
        <f t="shared" si="52"/>
        <v>0</v>
      </c>
      <c r="J804" s="69" t="str">
        <f t="shared" si="54"/>
        <v>4.1.4</v>
      </c>
    </row>
    <row r="805" spans="1:10" x14ac:dyDescent="0.25">
      <c r="A805" s="66" t="s">
        <v>1626</v>
      </c>
      <c r="B805" s="66" t="s">
        <v>1995</v>
      </c>
      <c r="C805" s="135">
        <v>21223.02</v>
      </c>
      <c r="D805" s="135">
        <v>202</v>
      </c>
      <c r="E805" s="135">
        <v>14970.34</v>
      </c>
      <c r="F805" s="80">
        <f t="shared" si="51"/>
        <v>14768.34</v>
      </c>
      <c r="G805" s="135">
        <v>35991.360000000001</v>
      </c>
      <c r="H805" s="80">
        <f t="shared" si="53"/>
        <v>35991.360000000001</v>
      </c>
      <c r="I805" s="137">
        <f t="shared" si="52"/>
        <v>0</v>
      </c>
      <c r="J805" s="69" t="str">
        <f t="shared" si="54"/>
        <v>4.1.4</v>
      </c>
    </row>
    <row r="806" spans="1:10" x14ac:dyDescent="0.25">
      <c r="A806" s="66" t="s">
        <v>2186</v>
      </c>
      <c r="B806" s="66" t="s">
        <v>2187</v>
      </c>
      <c r="C806" s="135">
        <v>15436.48</v>
      </c>
      <c r="D806" s="135">
        <v>0</v>
      </c>
      <c r="E806" s="135">
        <v>16169.4</v>
      </c>
      <c r="F806" s="80">
        <f t="shared" si="51"/>
        <v>16169.4</v>
      </c>
      <c r="G806" s="135">
        <v>31605.88</v>
      </c>
      <c r="H806" s="80">
        <f t="shared" si="53"/>
        <v>31605.879999999997</v>
      </c>
      <c r="I806" s="137">
        <f t="shared" si="52"/>
        <v>0</v>
      </c>
      <c r="J806" s="69" t="str">
        <f t="shared" si="54"/>
        <v>4.1.4</v>
      </c>
    </row>
    <row r="807" spans="1:10" x14ac:dyDescent="0.25">
      <c r="A807" s="66" t="s">
        <v>2400</v>
      </c>
      <c r="B807" s="66" t="s">
        <v>2401</v>
      </c>
      <c r="C807" s="135">
        <v>0</v>
      </c>
      <c r="D807" s="135">
        <v>0</v>
      </c>
      <c r="E807" s="135">
        <v>220</v>
      </c>
      <c r="F807" s="80">
        <f t="shared" si="51"/>
        <v>220</v>
      </c>
      <c r="G807" s="135">
        <v>220</v>
      </c>
      <c r="H807" s="80">
        <f t="shared" si="53"/>
        <v>220</v>
      </c>
      <c r="I807" s="137">
        <f t="shared" si="52"/>
        <v>0</v>
      </c>
      <c r="J807" s="69" t="str">
        <f t="shared" si="54"/>
        <v>4.1.4</v>
      </c>
    </row>
    <row r="808" spans="1:10" x14ac:dyDescent="0.25">
      <c r="A808" s="66" t="s">
        <v>2294</v>
      </c>
      <c r="B808" s="66" t="s">
        <v>2295</v>
      </c>
      <c r="C808" s="135">
        <v>14720.35</v>
      </c>
      <c r="D808" s="135">
        <v>0</v>
      </c>
      <c r="E808" s="135">
        <v>20547</v>
      </c>
      <c r="F808" s="80">
        <f t="shared" si="51"/>
        <v>20547</v>
      </c>
      <c r="G808" s="135">
        <v>35267.35</v>
      </c>
      <c r="H808" s="80">
        <f t="shared" si="53"/>
        <v>35267.35</v>
      </c>
      <c r="I808" s="137">
        <f t="shared" si="52"/>
        <v>0</v>
      </c>
      <c r="J808" s="69" t="str">
        <f t="shared" si="54"/>
        <v>4.1.4</v>
      </c>
    </row>
    <row r="809" spans="1:10" x14ac:dyDescent="0.25">
      <c r="A809" s="66" t="s">
        <v>2296</v>
      </c>
      <c r="B809" s="66" t="s">
        <v>2297</v>
      </c>
      <c r="C809" s="135">
        <v>282.33</v>
      </c>
      <c r="D809" s="135">
        <v>0</v>
      </c>
      <c r="E809" s="135">
        <v>2720.25</v>
      </c>
      <c r="F809" s="80">
        <f t="shared" si="51"/>
        <v>2720.25</v>
      </c>
      <c r="G809" s="135">
        <v>3002.58</v>
      </c>
      <c r="H809" s="80">
        <f t="shared" si="53"/>
        <v>3002.58</v>
      </c>
      <c r="I809" s="137">
        <f t="shared" si="52"/>
        <v>0</v>
      </c>
      <c r="J809" s="69" t="str">
        <f t="shared" si="54"/>
        <v>4.1.4</v>
      </c>
    </row>
    <row r="810" spans="1:10" x14ac:dyDescent="0.25">
      <c r="A810" s="66" t="s">
        <v>2298</v>
      </c>
      <c r="B810" s="66" t="s">
        <v>2299</v>
      </c>
      <c r="C810" s="135">
        <v>282.33</v>
      </c>
      <c r="D810" s="135">
        <v>0</v>
      </c>
      <c r="E810" s="135">
        <v>5425.92</v>
      </c>
      <c r="F810" s="80">
        <f t="shared" si="51"/>
        <v>5425.92</v>
      </c>
      <c r="G810" s="135">
        <v>5708.25</v>
      </c>
      <c r="H810" s="80">
        <f t="shared" si="53"/>
        <v>5708.25</v>
      </c>
      <c r="I810" s="137">
        <f t="shared" si="52"/>
        <v>0</v>
      </c>
      <c r="J810" s="69" t="str">
        <f t="shared" si="54"/>
        <v>4.1.4</v>
      </c>
    </row>
    <row r="811" spans="1:10" x14ac:dyDescent="0.25">
      <c r="A811" s="66" t="s">
        <v>2402</v>
      </c>
      <c r="B811" s="66" t="s">
        <v>2403</v>
      </c>
      <c r="C811" s="135">
        <v>0</v>
      </c>
      <c r="D811" s="135">
        <v>0</v>
      </c>
      <c r="E811" s="135">
        <v>13564.8</v>
      </c>
      <c r="F811" s="80">
        <f t="shared" si="51"/>
        <v>13564.8</v>
      </c>
      <c r="G811" s="135">
        <v>13564.8</v>
      </c>
      <c r="H811" s="80">
        <f t="shared" si="53"/>
        <v>13564.8</v>
      </c>
      <c r="I811" s="137">
        <f t="shared" si="52"/>
        <v>0</v>
      </c>
      <c r="J811" s="69" t="str">
        <f t="shared" si="54"/>
        <v>4.1.4</v>
      </c>
    </row>
    <row r="812" spans="1:10" x14ac:dyDescent="0.25">
      <c r="A812" s="66" t="s">
        <v>2300</v>
      </c>
      <c r="B812" s="66" t="s">
        <v>2301</v>
      </c>
      <c r="C812" s="135">
        <v>7926.45</v>
      </c>
      <c r="D812" s="135">
        <v>0</v>
      </c>
      <c r="E812" s="135">
        <v>1934.4</v>
      </c>
      <c r="F812" s="80">
        <f t="shared" ref="F812:F875" si="55">+E812-D812</f>
        <v>1934.4</v>
      </c>
      <c r="G812" s="135">
        <v>9860.85</v>
      </c>
      <c r="H812" s="80">
        <f t="shared" si="53"/>
        <v>9860.85</v>
      </c>
      <c r="I812" s="137">
        <f t="shared" si="52"/>
        <v>0</v>
      </c>
      <c r="J812" s="69" t="str">
        <f t="shared" si="54"/>
        <v>4.1.4</v>
      </c>
    </row>
    <row r="813" spans="1:10" x14ac:dyDescent="0.25">
      <c r="A813" s="66" t="s">
        <v>912</v>
      </c>
      <c r="B813" s="66" t="s">
        <v>1996</v>
      </c>
      <c r="C813" s="135">
        <v>2436712.14</v>
      </c>
      <c r="D813" s="135">
        <v>5458.23</v>
      </c>
      <c r="E813" s="135">
        <v>1953345.12</v>
      </c>
      <c r="F813" s="80">
        <f t="shared" si="55"/>
        <v>1947886.8900000001</v>
      </c>
      <c r="G813" s="135">
        <v>4384599.03</v>
      </c>
      <c r="H813" s="80">
        <f t="shared" si="53"/>
        <v>4384599.03</v>
      </c>
      <c r="I813" s="137">
        <f t="shared" si="52"/>
        <v>0</v>
      </c>
      <c r="J813" s="69" t="str">
        <f t="shared" si="54"/>
        <v>4.1.4</v>
      </c>
    </row>
    <row r="814" spans="1:10" x14ac:dyDescent="0.25">
      <c r="A814" s="66" t="s">
        <v>913</v>
      </c>
      <c r="B814" s="66" t="s">
        <v>1997</v>
      </c>
      <c r="C814" s="135">
        <v>1901525.31</v>
      </c>
      <c r="D814" s="135">
        <v>3446.45</v>
      </c>
      <c r="E814" s="135">
        <v>1631035.43</v>
      </c>
      <c r="F814" s="80">
        <f t="shared" si="55"/>
        <v>1627588.98</v>
      </c>
      <c r="G814" s="135">
        <v>3529114.29</v>
      </c>
      <c r="H814" s="80">
        <f t="shared" si="53"/>
        <v>3529114.29</v>
      </c>
      <c r="I814" s="137">
        <f t="shared" si="52"/>
        <v>0</v>
      </c>
      <c r="J814" s="69" t="str">
        <f t="shared" si="54"/>
        <v>4.1.4</v>
      </c>
    </row>
    <row r="815" spans="1:10" x14ac:dyDescent="0.25">
      <c r="A815" s="66" t="s">
        <v>914</v>
      </c>
      <c r="B815" s="66" t="s">
        <v>1998</v>
      </c>
      <c r="C815" s="135">
        <v>126923.61</v>
      </c>
      <c r="D815" s="135">
        <v>403</v>
      </c>
      <c r="E815" s="135">
        <v>122468.69</v>
      </c>
      <c r="F815" s="80">
        <f t="shared" si="55"/>
        <v>122065.69</v>
      </c>
      <c r="G815" s="135">
        <v>248989.3</v>
      </c>
      <c r="H815" s="80">
        <f t="shared" si="53"/>
        <v>248989.3</v>
      </c>
      <c r="I815" s="137">
        <f t="shared" si="52"/>
        <v>0</v>
      </c>
      <c r="J815" s="69" t="str">
        <f t="shared" si="54"/>
        <v>4.1.4</v>
      </c>
    </row>
    <row r="816" spans="1:10" x14ac:dyDescent="0.25">
      <c r="A816" s="66" t="s">
        <v>915</v>
      </c>
      <c r="B816" s="66" t="s">
        <v>1999</v>
      </c>
      <c r="C816" s="135">
        <v>384650.97</v>
      </c>
      <c r="D816" s="135">
        <v>1608.78</v>
      </c>
      <c r="E816" s="135">
        <v>183236.4</v>
      </c>
      <c r="F816" s="80">
        <f t="shared" si="55"/>
        <v>181627.62</v>
      </c>
      <c r="G816" s="135">
        <v>566278.59</v>
      </c>
      <c r="H816" s="80">
        <f t="shared" si="53"/>
        <v>566278.59</v>
      </c>
      <c r="I816" s="137">
        <f t="shared" si="52"/>
        <v>0</v>
      </c>
      <c r="J816" s="69" t="str">
        <f t="shared" si="54"/>
        <v>4.1.4</v>
      </c>
    </row>
    <row r="817" spans="1:10" x14ac:dyDescent="0.25">
      <c r="A817" s="66" t="s">
        <v>2000</v>
      </c>
      <c r="B817" s="66" t="s">
        <v>2001</v>
      </c>
      <c r="C817" s="135">
        <v>11975.16</v>
      </c>
      <c r="D817" s="135">
        <v>0</v>
      </c>
      <c r="E817" s="135">
        <v>3068.44</v>
      </c>
      <c r="F817" s="80">
        <f t="shared" si="55"/>
        <v>3068.44</v>
      </c>
      <c r="G817" s="135">
        <v>15043.6</v>
      </c>
      <c r="H817" s="80">
        <f t="shared" si="53"/>
        <v>15043.6</v>
      </c>
      <c r="I817" s="137">
        <f t="shared" si="52"/>
        <v>0</v>
      </c>
      <c r="J817" s="69" t="str">
        <f t="shared" si="54"/>
        <v>4.1.4</v>
      </c>
    </row>
    <row r="818" spans="1:10" x14ac:dyDescent="0.25">
      <c r="A818" s="66" t="s">
        <v>916</v>
      </c>
      <c r="B818" s="66" t="s">
        <v>2002</v>
      </c>
      <c r="C818" s="135">
        <v>11637.09</v>
      </c>
      <c r="D818" s="135">
        <v>0</v>
      </c>
      <c r="E818" s="135">
        <v>13536.16</v>
      </c>
      <c r="F818" s="80">
        <f t="shared" si="55"/>
        <v>13536.16</v>
      </c>
      <c r="G818" s="135">
        <v>25173.25</v>
      </c>
      <c r="H818" s="80">
        <f t="shared" si="53"/>
        <v>25173.25</v>
      </c>
      <c r="I818" s="137">
        <f t="shared" si="52"/>
        <v>0</v>
      </c>
      <c r="J818" s="69" t="str">
        <f t="shared" si="54"/>
        <v>4.1.4</v>
      </c>
    </row>
    <row r="819" spans="1:10" x14ac:dyDescent="0.25">
      <c r="A819" s="66" t="s">
        <v>917</v>
      </c>
      <c r="B819" s="66" t="s">
        <v>2003</v>
      </c>
      <c r="C819" s="135">
        <v>2352673.02</v>
      </c>
      <c r="D819" s="135">
        <v>172270.7</v>
      </c>
      <c r="E819" s="135">
        <v>2539125.4500000002</v>
      </c>
      <c r="F819" s="80">
        <f t="shared" si="55"/>
        <v>2366854.75</v>
      </c>
      <c r="G819" s="135">
        <v>4719527.7699999996</v>
      </c>
      <c r="H819" s="80">
        <f t="shared" si="53"/>
        <v>4719527.7699999996</v>
      </c>
      <c r="I819" s="137">
        <f t="shared" si="52"/>
        <v>0</v>
      </c>
      <c r="J819" s="69" t="str">
        <f t="shared" si="54"/>
        <v>4.1.4</v>
      </c>
    </row>
    <row r="820" spans="1:10" x14ac:dyDescent="0.25">
      <c r="A820" s="66" t="s">
        <v>918</v>
      </c>
      <c r="B820" s="66" t="s">
        <v>2004</v>
      </c>
      <c r="C820" s="135">
        <v>2352673.02</v>
      </c>
      <c r="D820" s="135">
        <v>172270.7</v>
      </c>
      <c r="E820" s="135">
        <v>2539125.4500000002</v>
      </c>
      <c r="F820" s="80">
        <f t="shared" si="55"/>
        <v>2366854.75</v>
      </c>
      <c r="G820" s="135">
        <v>4719527.7699999996</v>
      </c>
      <c r="H820" s="80">
        <f t="shared" si="53"/>
        <v>4719527.7699999996</v>
      </c>
      <c r="I820" s="137">
        <f t="shared" si="52"/>
        <v>0</v>
      </c>
      <c r="J820" s="69" t="str">
        <f t="shared" si="54"/>
        <v>4.1.4</v>
      </c>
    </row>
    <row r="821" spans="1:10" x14ac:dyDescent="0.25">
      <c r="A821" s="66" t="s">
        <v>1745</v>
      </c>
      <c r="B821" s="66" t="s">
        <v>2005</v>
      </c>
      <c r="C821" s="135">
        <v>2352673.02</v>
      </c>
      <c r="D821" s="135">
        <v>172270.7</v>
      </c>
      <c r="E821" s="135">
        <v>2539125.4500000002</v>
      </c>
      <c r="F821" s="80">
        <f t="shared" si="55"/>
        <v>2366854.75</v>
      </c>
      <c r="G821" s="135">
        <v>4719527.7699999996</v>
      </c>
      <c r="H821" s="80">
        <f t="shared" si="53"/>
        <v>4719527.7699999996</v>
      </c>
      <c r="I821" s="137">
        <f t="shared" si="52"/>
        <v>0</v>
      </c>
      <c r="J821" s="69" t="str">
        <f t="shared" si="54"/>
        <v>4.1.4</v>
      </c>
    </row>
    <row r="822" spans="1:10" x14ac:dyDescent="0.25">
      <c r="A822" s="66" t="s">
        <v>60</v>
      </c>
      <c r="B822" s="66" t="s">
        <v>61</v>
      </c>
      <c r="C822" s="135">
        <v>88000</v>
      </c>
      <c r="D822" s="135">
        <v>0</v>
      </c>
      <c r="E822" s="135">
        <v>24643.279999999999</v>
      </c>
      <c r="F822" s="80">
        <f t="shared" si="55"/>
        <v>24643.279999999999</v>
      </c>
      <c r="G822" s="135">
        <v>112643.28</v>
      </c>
      <c r="H822" s="80">
        <f t="shared" si="53"/>
        <v>112643.28</v>
      </c>
      <c r="I822" s="137">
        <f t="shared" ref="I822:I885" si="56">+G822-H822</f>
        <v>0</v>
      </c>
      <c r="J822" s="69" t="str">
        <f t="shared" si="54"/>
        <v>4.1.5</v>
      </c>
    </row>
    <row r="823" spans="1:10" x14ac:dyDescent="0.25">
      <c r="A823" s="66" t="s">
        <v>1627</v>
      </c>
      <c r="B823" s="66" t="s">
        <v>1628</v>
      </c>
      <c r="C823" s="135">
        <v>88000</v>
      </c>
      <c r="D823" s="135">
        <v>0</v>
      </c>
      <c r="E823" s="135">
        <v>24643.279999999999</v>
      </c>
      <c r="F823" s="80">
        <f t="shared" si="55"/>
        <v>24643.279999999999</v>
      </c>
      <c r="G823" s="135">
        <v>112643.28</v>
      </c>
      <c r="H823" s="80">
        <f t="shared" si="53"/>
        <v>112643.28</v>
      </c>
      <c r="I823" s="137">
        <f t="shared" si="56"/>
        <v>0</v>
      </c>
      <c r="J823" s="69" t="str">
        <f t="shared" si="54"/>
        <v>4.1.5</v>
      </c>
    </row>
    <row r="824" spans="1:10" x14ac:dyDescent="0.25">
      <c r="A824" s="66" t="s">
        <v>1629</v>
      </c>
      <c r="B824" s="66" t="s">
        <v>1630</v>
      </c>
      <c r="C824" s="135">
        <v>88000</v>
      </c>
      <c r="D824" s="135">
        <v>0</v>
      </c>
      <c r="E824" s="135">
        <v>24643.279999999999</v>
      </c>
      <c r="F824" s="80">
        <f t="shared" si="55"/>
        <v>24643.279999999999</v>
      </c>
      <c r="G824" s="135">
        <v>112643.28</v>
      </c>
      <c r="H824" s="80">
        <f t="shared" si="53"/>
        <v>112643.28</v>
      </c>
      <c r="I824" s="137">
        <f t="shared" si="56"/>
        <v>0</v>
      </c>
      <c r="J824" s="69" t="str">
        <f t="shared" si="54"/>
        <v>4.1.5</v>
      </c>
    </row>
    <row r="825" spans="1:10" x14ac:dyDescent="0.25">
      <c r="A825" s="66" t="s">
        <v>1631</v>
      </c>
      <c r="B825" s="66" t="s">
        <v>1632</v>
      </c>
      <c r="C825" s="135">
        <v>88000</v>
      </c>
      <c r="D825" s="135">
        <v>0</v>
      </c>
      <c r="E825" s="135">
        <v>24643.279999999999</v>
      </c>
      <c r="F825" s="80">
        <f t="shared" si="55"/>
        <v>24643.279999999999</v>
      </c>
      <c r="G825" s="135">
        <v>112643.28</v>
      </c>
      <c r="H825" s="80">
        <f t="shared" si="53"/>
        <v>112643.28</v>
      </c>
      <c r="I825" s="137">
        <f t="shared" si="56"/>
        <v>0</v>
      </c>
      <c r="J825" s="69" t="str">
        <f t="shared" si="54"/>
        <v>4.1.5</v>
      </c>
    </row>
    <row r="826" spans="1:10" s="164" customFormat="1" x14ac:dyDescent="0.25">
      <c r="A826" s="164" t="s">
        <v>48</v>
      </c>
      <c r="B826" s="164" t="s">
        <v>49</v>
      </c>
      <c r="C826" s="165">
        <v>26017152.600000001</v>
      </c>
      <c r="D826" s="165">
        <v>3237575.49</v>
      </c>
      <c r="E826" s="165">
        <v>16920221.27</v>
      </c>
      <c r="F826" s="166">
        <f t="shared" si="55"/>
        <v>13682645.779999999</v>
      </c>
      <c r="G826" s="165">
        <v>39699798.380000003</v>
      </c>
      <c r="H826" s="166">
        <f t="shared" si="53"/>
        <v>39699798.380000003</v>
      </c>
      <c r="I826" s="167">
        <f t="shared" si="56"/>
        <v>0</v>
      </c>
      <c r="J826" s="168" t="str">
        <f t="shared" si="54"/>
        <v>4.1.6</v>
      </c>
    </row>
    <row r="827" spans="1:10" x14ac:dyDescent="0.25">
      <c r="A827" s="66" t="s">
        <v>919</v>
      </c>
      <c r="B827" s="66" t="s">
        <v>920</v>
      </c>
      <c r="C827" s="135">
        <v>87719.26</v>
      </c>
      <c r="D827" s="135">
        <v>292363.14</v>
      </c>
      <c r="E827" s="135">
        <v>204643.88</v>
      </c>
      <c r="F827" s="80">
        <f t="shared" si="55"/>
        <v>-87719.260000000009</v>
      </c>
      <c r="G827" s="135">
        <v>0</v>
      </c>
      <c r="H827" s="80">
        <f t="shared" si="53"/>
        <v>0</v>
      </c>
      <c r="I827" s="137">
        <f t="shared" si="56"/>
        <v>0</v>
      </c>
      <c r="J827" s="69" t="str">
        <f t="shared" si="54"/>
        <v>4.1.6</v>
      </c>
    </row>
    <row r="828" spans="1:10" x14ac:dyDescent="0.25">
      <c r="A828" s="66" t="s">
        <v>921</v>
      </c>
      <c r="B828" s="66" t="s">
        <v>922</v>
      </c>
      <c r="C828" s="135">
        <v>87719.26</v>
      </c>
      <c r="D828" s="135">
        <v>292363.14</v>
      </c>
      <c r="E828" s="135">
        <v>204643.88</v>
      </c>
      <c r="F828" s="80">
        <f t="shared" si="55"/>
        <v>-87719.260000000009</v>
      </c>
      <c r="G828" s="135">
        <v>0</v>
      </c>
      <c r="H828" s="80">
        <f t="shared" si="53"/>
        <v>0</v>
      </c>
      <c r="I828" s="137">
        <f t="shared" si="56"/>
        <v>0</v>
      </c>
      <c r="J828" s="69" t="str">
        <f t="shared" si="54"/>
        <v>4.1.6</v>
      </c>
    </row>
    <row r="829" spans="1:10" x14ac:dyDescent="0.25">
      <c r="A829" s="66" t="s">
        <v>1708</v>
      </c>
      <c r="B829" s="66" t="s">
        <v>2006</v>
      </c>
      <c r="C829" s="135">
        <v>87719.26</v>
      </c>
      <c r="D829" s="135">
        <v>292363.14</v>
      </c>
      <c r="E829" s="135">
        <v>204643.88</v>
      </c>
      <c r="F829" s="80">
        <f t="shared" si="55"/>
        <v>-87719.260000000009</v>
      </c>
      <c r="G829" s="135">
        <v>0</v>
      </c>
      <c r="H829" s="80">
        <f t="shared" si="53"/>
        <v>0</v>
      </c>
      <c r="I829" s="137">
        <f t="shared" si="56"/>
        <v>0</v>
      </c>
      <c r="J829" s="69" t="str">
        <f t="shared" si="54"/>
        <v>4.1.6</v>
      </c>
    </row>
    <row r="830" spans="1:10" x14ac:dyDescent="0.25">
      <c r="A830" s="66" t="s">
        <v>923</v>
      </c>
      <c r="B830" s="66" t="s">
        <v>924</v>
      </c>
      <c r="C830" s="135">
        <v>5515283.8099999996</v>
      </c>
      <c r="D830" s="135">
        <v>2854371</v>
      </c>
      <c r="E830" s="135">
        <v>8057579.7800000003</v>
      </c>
      <c r="F830" s="80">
        <f t="shared" si="55"/>
        <v>5203208.78</v>
      </c>
      <c r="G830" s="135">
        <v>10718492.59</v>
      </c>
      <c r="H830" s="80">
        <f t="shared" si="53"/>
        <v>10718492.59</v>
      </c>
      <c r="I830" s="137">
        <f t="shared" si="56"/>
        <v>0</v>
      </c>
      <c r="J830" s="69" t="str">
        <f t="shared" si="54"/>
        <v>4.1.6</v>
      </c>
    </row>
    <row r="831" spans="1:10" x14ac:dyDescent="0.25">
      <c r="A831" s="66" t="s">
        <v>925</v>
      </c>
      <c r="B831" s="66" t="s">
        <v>853</v>
      </c>
      <c r="C831" s="135">
        <v>5515283.8099999996</v>
      </c>
      <c r="D831" s="135">
        <v>2854371</v>
      </c>
      <c r="E831" s="135">
        <v>8057579.7800000003</v>
      </c>
      <c r="F831" s="80">
        <f t="shared" si="55"/>
        <v>5203208.78</v>
      </c>
      <c r="G831" s="135">
        <v>10718492.59</v>
      </c>
      <c r="H831" s="80">
        <f t="shared" si="53"/>
        <v>10718492.59</v>
      </c>
      <c r="I831" s="137">
        <f t="shared" si="56"/>
        <v>0</v>
      </c>
      <c r="J831" s="69" t="str">
        <f t="shared" si="54"/>
        <v>4.1.6</v>
      </c>
    </row>
    <row r="832" spans="1:10" x14ac:dyDescent="0.25">
      <c r="A832" s="66" t="s">
        <v>926</v>
      </c>
      <c r="B832" s="66" t="s">
        <v>2007</v>
      </c>
      <c r="C832" s="135">
        <v>5515283.8099999996</v>
      </c>
      <c r="D832" s="135">
        <v>2854371</v>
      </c>
      <c r="E832" s="135">
        <v>8057579.7800000003</v>
      </c>
      <c r="F832" s="80">
        <f t="shared" si="55"/>
        <v>5203208.78</v>
      </c>
      <c r="G832" s="135">
        <v>10718492.59</v>
      </c>
      <c r="H832" s="80">
        <f t="shared" si="53"/>
        <v>10718492.59</v>
      </c>
      <c r="I832" s="137">
        <f t="shared" si="56"/>
        <v>0</v>
      </c>
      <c r="J832" s="69" t="str">
        <f t="shared" si="54"/>
        <v>4.1.6</v>
      </c>
    </row>
    <row r="833" spans="1:10" x14ac:dyDescent="0.25">
      <c r="A833" s="66" t="s">
        <v>927</v>
      </c>
      <c r="B833" s="66" t="s">
        <v>2008</v>
      </c>
      <c r="C833" s="135">
        <v>1146232.8</v>
      </c>
      <c r="D833" s="135">
        <v>5572.35</v>
      </c>
      <c r="E833" s="135">
        <v>1223431.23</v>
      </c>
      <c r="F833" s="80">
        <f t="shared" si="55"/>
        <v>1217858.8799999999</v>
      </c>
      <c r="G833" s="135">
        <v>2364091.6800000002</v>
      </c>
      <c r="H833" s="80">
        <f t="shared" si="53"/>
        <v>2364091.6799999997</v>
      </c>
      <c r="I833" s="137">
        <f t="shared" si="56"/>
        <v>0</v>
      </c>
      <c r="J833" s="69" t="str">
        <f t="shared" si="54"/>
        <v>4.1.6</v>
      </c>
    </row>
    <row r="834" spans="1:10" x14ac:dyDescent="0.25">
      <c r="A834" s="66" t="s">
        <v>928</v>
      </c>
      <c r="B834" s="66" t="s">
        <v>929</v>
      </c>
      <c r="C834" s="135">
        <v>1146232.8</v>
      </c>
      <c r="D834" s="135">
        <v>5572.35</v>
      </c>
      <c r="E834" s="135">
        <v>1223431.23</v>
      </c>
      <c r="F834" s="80">
        <f t="shared" si="55"/>
        <v>1217858.8799999999</v>
      </c>
      <c r="G834" s="135">
        <v>2364091.6800000002</v>
      </c>
      <c r="H834" s="80">
        <f t="shared" si="53"/>
        <v>2364091.6799999997</v>
      </c>
      <c r="I834" s="137">
        <f t="shared" si="56"/>
        <v>0</v>
      </c>
      <c r="J834" s="69" t="str">
        <f t="shared" si="54"/>
        <v>4.1.6</v>
      </c>
    </row>
    <row r="835" spans="1:10" x14ac:dyDescent="0.25">
      <c r="A835" s="66" t="s">
        <v>930</v>
      </c>
      <c r="B835" s="66" t="s">
        <v>1499</v>
      </c>
      <c r="C835" s="135">
        <v>1146232.8</v>
      </c>
      <c r="D835" s="135">
        <v>5572.35</v>
      </c>
      <c r="E835" s="135">
        <v>1223431.23</v>
      </c>
      <c r="F835" s="80">
        <f t="shared" si="55"/>
        <v>1217858.8799999999</v>
      </c>
      <c r="G835" s="135">
        <v>2364091.6800000002</v>
      </c>
      <c r="H835" s="80">
        <f t="shared" ref="H835:H898" si="57">+C835+F835</f>
        <v>2364091.6799999997</v>
      </c>
      <c r="I835" s="137">
        <f t="shared" si="56"/>
        <v>0</v>
      </c>
      <c r="J835" s="69" t="str">
        <f t="shared" ref="J835:J898" si="58">MID(A835,1,5)</f>
        <v>4.1.6</v>
      </c>
    </row>
    <row r="836" spans="1:10" x14ac:dyDescent="0.25">
      <c r="A836" s="66" t="s">
        <v>931</v>
      </c>
      <c r="B836" s="66" t="s">
        <v>932</v>
      </c>
      <c r="C836" s="135">
        <v>33339.9</v>
      </c>
      <c r="D836" s="135">
        <v>0</v>
      </c>
      <c r="E836" s="135">
        <v>65463.23</v>
      </c>
      <c r="F836" s="80">
        <f t="shared" si="55"/>
        <v>65463.23</v>
      </c>
      <c r="G836" s="135">
        <v>98803.13</v>
      </c>
      <c r="H836" s="80">
        <f t="shared" si="57"/>
        <v>98803.13</v>
      </c>
      <c r="I836" s="137">
        <f t="shared" si="56"/>
        <v>0</v>
      </c>
      <c r="J836" s="69" t="str">
        <f t="shared" si="58"/>
        <v>4.1.6</v>
      </c>
    </row>
    <row r="837" spans="1:10" x14ac:dyDescent="0.25">
      <c r="A837" s="66" t="s">
        <v>933</v>
      </c>
      <c r="B837" s="66" t="s">
        <v>934</v>
      </c>
      <c r="C837" s="135">
        <v>33339.9</v>
      </c>
      <c r="D837" s="135">
        <v>0</v>
      </c>
      <c r="E837" s="135">
        <v>65463.23</v>
      </c>
      <c r="F837" s="80">
        <f t="shared" si="55"/>
        <v>65463.23</v>
      </c>
      <c r="G837" s="135">
        <v>98803.13</v>
      </c>
      <c r="H837" s="80">
        <f t="shared" si="57"/>
        <v>98803.13</v>
      </c>
      <c r="I837" s="137">
        <f t="shared" si="56"/>
        <v>0</v>
      </c>
      <c r="J837" s="69" t="str">
        <f t="shared" si="58"/>
        <v>4.1.6</v>
      </c>
    </row>
    <row r="838" spans="1:10" x14ac:dyDescent="0.25">
      <c r="A838" s="66" t="s">
        <v>935</v>
      </c>
      <c r="B838" s="66" t="s">
        <v>2009</v>
      </c>
      <c r="C838" s="135">
        <v>33339.9</v>
      </c>
      <c r="D838" s="135">
        <v>0</v>
      </c>
      <c r="E838" s="135">
        <v>48574.9</v>
      </c>
      <c r="F838" s="80">
        <f t="shared" si="55"/>
        <v>48574.9</v>
      </c>
      <c r="G838" s="135">
        <v>81914.8</v>
      </c>
      <c r="H838" s="80">
        <f t="shared" si="57"/>
        <v>81914.8</v>
      </c>
      <c r="I838" s="137">
        <f t="shared" si="56"/>
        <v>0</v>
      </c>
      <c r="J838" s="69" t="str">
        <f t="shared" si="58"/>
        <v>4.1.6</v>
      </c>
    </row>
    <row r="839" spans="1:10" x14ac:dyDescent="0.25">
      <c r="A839" s="66" t="s">
        <v>2404</v>
      </c>
      <c r="B839" s="66" t="s">
        <v>2405</v>
      </c>
      <c r="C839" s="135">
        <v>0</v>
      </c>
      <c r="D839" s="135">
        <v>0</v>
      </c>
      <c r="E839" s="135">
        <v>1767.49</v>
      </c>
      <c r="F839" s="80">
        <f t="shared" si="55"/>
        <v>1767.49</v>
      </c>
      <c r="G839" s="135">
        <v>1767.49</v>
      </c>
      <c r="H839" s="80">
        <f t="shared" si="57"/>
        <v>1767.49</v>
      </c>
      <c r="I839" s="137">
        <f t="shared" si="56"/>
        <v>0</v>
      </c>
      <c r="J839" s="69" t="str">
        <f t="shared" si="58"/>
        <v>4.1.6</v>
      </c>
    </row>
    <row r="840" spans="1:10" x14ac:dyDescent="0.25">
      <c r="A840" s="66" t="s">
        <v>2406</v>
      </c>
      <c r="B840" s="66" t="s">
        <v>2407</v>
      </c>
      <c r="C840" s="135">
        <v>0</v>
      </c>
      <c r="D840" s="135">
        <v>0</v>
      </c>
      <c r="E840" s="135">
        <v>15120.84</v>
      </c>
      <c r="F840" s="80">
        <f t="shared" si="55"/>
        <v>15120.84</v>
      </c>
      <c r="G840" s="135">
        <v>15120.84</v>
      </c>
      <c r="H840" s="80">
        <f t="shared" si="57"/>
        <v>15120.84</v>
      </c>
      <c r="I840" s="137">
        <f t="shared" si="56"/>
        <v>0</v>
      </c>
      <c r="J840" s="69" t="str">
        <f t="shared" si="58"/>
        <v>4.1.6</v>
      </c>
    </row>
    <row r="841" spans="1:10" x14ac:dyDescent="0.25">
      <c r="A841" s="66" t="s">
        <v>936</v>
      </c>
      <c r="B841" s="66" t="s">
        <v>937</v>
      </c>
      <c r="C841" s="135">
        <v>458986.84</v>
      </c>
      <c r="D841" s="135">
        <v>16011.09</v>
      </c>
      <c r="E841" s="135">
        <v>351586.68</v>
      </c>
      <c r="F841" s="80">
        <f t="shared" si="55"/>
        <v>335575.58999999997</v>
      </c>
      <c r="G841" s="135">
        <v>794562.43</v>
      </c>
      <c r="H841" s="80">
        <f t="shared" si="57"/>
        <v>794562.42999999993</v>
      </c>
      <c r="I841" s="137">
        <f t="shared" si="56"/>
        <v>0</v>
      </c>
      <c r="J841" s="69" t="str">
        <f t="shared" si="58"/>
        <v>4.1.6</v>
      </c>
    </row>
    <row r="842" spans="1:10" x14ac:dyDescent="0.25">
      <c r="A842" s="66" t="s">
        <v>938</v>
      </c>
      <c r="B842" s="66" t="s">
        <v>939</v>
      </c>
      <c r="C842" s="135">
        <v>458986.84</v>
      </c>
      <c r="D842" s="135">
        <v>16011.09</v>
      </c>
      <c r="E842" s="135">
        <v>351586.68</v>
      </c>
      <c r="F842" s="80">
        <f t="shared" si="55"/>
        <v>335575.58999999997</v>
      </c>
      <c r="G842" s="135">
        <v>794562.43</v>
      </c>
      <c r="H842" s="80">
        <f t="shared" si="57"/>
        <v>794562.42999999993</v>
      </c>
      <c r="I842" s="137">
        <f t="shared" si="56"/>
        <v>0</v>
      </c>
      <c r="J842" s="69" t="str">
        <f t="shared" si="58"/>
        <v>4.1.6</v>
      </c>
    </row>
    <row r="843" spans="1:10" x14ac:dyDescent="0.25">
      <c r="A843" s="66" t="s">
        <v>1498</v>
      </c>
      <c r="B843" s="66" t="s">
        <v>2010</v>
      </c>
      <c r="C843" s="135">
        <v>458986.84</v>
      </c>
      <c r="D843" s="135">
        <v>16011.09</v>
      </c>
      <c r="E843" s="135">
        <v>351586.68</v>
      </c>
      <c r="F843" s="80">
        <f t="shared" si="55"/>
        <v>335575.58999999997</v>
      </c>
      <c r="G843" s="135">
        <v>794562.43</v>
      </c>
      <c r="H843" s="80">
        <f t="shared" si="57"/>
        <v>794562.42999999993</v>
      </c>
      <c r="I843" s="137">
        <f t="shared" si="56"/>
        <v>0</v>
      </c>
      <c r="J843" s="69" t="str">
        <f t="shared" si="58"/>
        <v>4.1.6</v>
      </c>
    </row>
    <row r="844" spans="1:10" x14ac:dyDescent="0.25">
      <c r="A844" s="66" t="s">
        <v>940</v>
      </c>
      <c r="B844" s="66" t="s">
        <v>941</v>
      </c>
      <c r="C844" s="135">
        <v>18775589.989999998</v>
      </c>
      <c r="D844" s="135">
        <v>69257.91</v>
      </c>
      <c r="E844" s="135">
        <v>7017516.4699999997</v>
      </c>
      <c r="F844" s="80">
        <f t="shared" si="55"/>
        <v>6948258.5599999996</v>
      </c>
      <c r="G844" s="135">
        <v>25723848.550000001</v>
      </c>
      <c r="H844" s="80">
        <f t="shared" si="57"/>
        <v>25723848.549999997</v>
      </c>
      <c r="I844" s="137">
        <f t="shared" si="56"/>
        <v>0</v>
      </c>
      <c r="J844" s="69" t="str">
        <f t="shared" si="58"/>
        <v>4.1.6</v>
      </c>
    </row>
    <row r="845" spans="1:10" x14ac:dyDescent="0.25">
      <c r="A845" s="66" t="s">
        <v>942</v>
      </c>
      <c r="B845" s="66" t="s">
        <v>943</v>
      </c>
      <c r="C845" s="135">
        <v>18775589.989999998</v>
      </c>
      <c r="D845" s="135">
        <v>69257.91</v>
      </c>
      <c r="E845" s="135">
        <v>7017516.4699999997</v>
      </c>
      <c r="F845" s="80">
        <f t="shared" si="55"/>
        <v>6948258.5599999996</v>
      </c>
      <c r="G845" s="135">
        <v>25723848.550000001</v>
      </c>
      <c r="H845" s="80">
        <f t="shared" si="57"/>
        <v>25723848.549999997</v>
      </c>
      <c r="I845" s="137">
        <f t="shared" si="56"/>
        <v>0</v>
      </c>
      <c r="J845" s="69" t="str">
        <f t="shared" si="58"/>
        <v>4.1.6</v>
      </c>
    </row>
    <row r="846" spans="1:10" x14ac:dyDescent="0.25">
      <c r="A846" s="66" t="s">
        <v>944</v>
      </c>
      <c r="B846" s="66" t="s">
        <v>2011</v>
      </c>
      <c r="C846" s="135">
        <v>1014758</v>
      </c>
      <c r="D846" s="135">
        <v>0</v>
      </c>
      <c r="E846" s="135">
        <v>767</v>
      </c>
      <c r="F846" s="80">
        <f t="shared" si="55"/>
        <v>767</v>
      </c>
      <c r="G846" s="135">
        <v>1015525</v>
      </c>
      <c r="H846" s="80">
        <f t="shared" si="57"/>
        <v>1015525</v>
      </c>
      <c r="I846" s="137">
        <f t="shared" si="56"/>
        <v>0</v>
      </c>
      <c r="J846" s="69" t="str">
        <f t="shared" si="58"/>
        <v>4.1.6</v>
      </c>
    </row>
    <row r="847" spans="1:10" x14ac:dyDescent="0.25">
      <c r="A847" s="66" t="s">
        <v>2012</v>
      </c>
      <c r="B847" s="66" t="s">
        <v>2013</v>
      </c>
      <c r="C847" s="135">
        <v>10071320</v>
      </c>
      <c r="D847" s="135">
        <v>0</v>
      </c>
      <c r="E847" s="135">
        <v>636200</v>
      </c>
      <c r="F847" s="80">
        <f t="shared" si="55"/>
        <v>636200</v>
      </c>
      <c r="G847" s="135">
        <v>10707520</v>
      </c>
      <c r="H847" s="80">
        <f t="shared" si="57"/>
        <v>10707520</v>
      </c>
      <c r="I847" s="137">
        <f t="shared" si="56"/>
        <v>0</v>
      </c>
      <c r="J847" s="69" t="str">
        <f t="shared" si="58"/>
        <v>4.1.6</v>
      </c>
    </row>
    <row r="848" spans="1:10" x14ac:dyDescent="0.25">
      <c r="A848" s="66" t="s">
        <v>2302</v>
      </c>
      <c r="B848" s="66" t="s">
        <v>2303</v>
      </c>
      <c r="C848" s="135">
        <v>905.88</v>
      </c>
      <c r="D848" s="135">
        <v>0</v>
      </c>
      <c r="E848" s="135">
        <v>0</v>
      </c>
      <c r="F848" s="80">
        <f t="shared" si="55"/>
        <v>0</v>
      </c>
      <c r="G848" s="135">
        <v>905.88</v>
      </c>
      <c r="H848" s="80">
        <f t="shared" si="57"/>
        <v>905.88</v>
      </c>
      <c r="I848" s="137">
        <f t="shared" si="56"/>
        <v>0</v>
      </c>
      <c r="J848" s="69" t="str">
        <f t="shared" si="58"/>
        <v>4.1.6</v>
      </c>
    </row>
    <row r="849" spans="1:10" x14ac:dyDescent="0.25">
      <c r="A849" s="66" t="s">
        <v>1674</v>
      </c>
      <c r="B849" s="66" t="s">
        <v>2304</v>
      </c>
      <c r="C849" s="135">
        <v>293396.90999999997</v>
      </c>
      <c r="D849" s="135">
        <v>69257.91</v>
      </c>
      <c r="E849" s="135">
        <v>1193808.32</v>
      </c>
      <c r="F849" s="80">
        <f t="shared" si="55"/>
        <v>1124550.4100000001</v>
      </c>
      <c r="G849" s="135">
        <v>1417947.32</v>
      </c>
      <c r="H849" s="80">
        <f t="shared" si="57"/>
        <v>1417947.32</v>
      </c>
      <c r="I849" s="137">
        <f t="shared" si="56"/>
        <v>0</v>
      </c>
      <c r="J849" s="69" t="str">
        <f t="shared" si="58"/>
        <v>4.1.6</v>
      </c>
    </row>
    <row r="850" spans="1:10" x14ac:dyDescent="0.25">
      <c r="A850" s="66" t="s">
        <v>2060</v>
      </c>
      <c r="B850" s="66" t="s">
        <v>2061</v>
      </c>
      <c r="C850" s="135">
        <v>1844509.2</v>
      </c>
      <c r="D850" s="135">
        <v>0</v>
      </c>
      <c r="E850" s="135">
        <v>2390937.0099999998</v>
      </c>
      <c r="F850" s="80">
        <f t="shared" si="55"/>
        <v>2390937.0099999998</v>
      </c>
      <c r="G850" s="135">
        <v>4235446.21</v>
      </c>
      <c r="H850" s="80">
        <f t="shared" si="57"/>
        <v>4235446.21</v>
      </c>
      <c r="I850" s="137">
        <f t="shared" si="56"/>
        <v>0</v>
      </c>
      <c r="J850" s="69" t="str">
        <f t="shared" si="58"/>
        <v>4.1.6</v>
      </c>
    </row>
    <row r="851" spans="1:10" x14ac:dyDescent="0.25">
      <c r="A851" s="66" t="s">
        <v>2014</v>
      </c>
      <c r="B851" s="66" t="s">
        <v>2015</v>
      </c>
      <c r="C851" s="135">
        <v>5550700</v>
      </c>
      <c r="D851" s="135">
        <v>0</v>
      </c>
      <c r="E851" s="135">
        <v>2795804.14</v>
      </c>
      <c r="F851" s="80">
        <f t="shared" si="55"/>
        <v>2795804.14</v>
      </c>
      <c r="G851" s="135">
        <v>8346504.1399999997</v>
      </c>
      <c r="H851" s="80">
        <f t="shared" si="57"/>
        <v>8346504.1400000006</v>
      </c>
      <c r="I851" s="137">
        <f t="shared" si="56"/>
        <v>0</v>
      </c>
      <c r="J851" s="69" t="str">
        <f t="shared" si="58"/>
        <v>4.1.6</v>
      </c>
    </row>
    <row r="852" spans="1:10" x14ac:dyDescent="0.25">
      <c r="A852" s="66" t="s">
        <v>945</v>
      </c>
      <c r="B852" s="66" t="s">
        <v>946</v>
      </c>
      <c r="C852" s="135">
        <v>139281499.25999999</v>
      </c>
      <c r="D852" s="135">
        <v>311860.40999999997</v>
      </c>
      <c r="E852" s="135">
        <v>193879437.81999999</v>
      </c>
      <c r="F852" s="80">
        <f t="shared" si="55"/>
        <v>193567577.41</v>
      </c>
      <c r="G852" s="135">
        <v>332849076.67000002</v>
      </c>
      <c r="H852" s="80">
        <f t="shared" si="57"/>
        <v>332849076.66999996</v>
      </c>
      <c r="I852" s="137">
        <f t="shared" si="56"/>
        <v>0</v>
      </c>
      <c r="J852" s="69" t="str">
        <f t="shared" si="58"/>
        <v>4.2.0</v>
      </c>
    </row>
    <row r="853" spans="1:10" s="164" customFormat="1" x14ac:dyDescent="0.25">
      <c r="A853" s="164" t="s">
        <v>947</v>
      </c>
      <c r="B853" s="164" t="s">
        <v>948</v>
      </c>
      <c r="C853" s="165">
        <v>139281499.25999999</v>
      </c>
      <c r="D853" s="165">
        <v>311860.40999999997</v>
      </c>
      <c r="E853" s="165">
        <v>193879437.81999999</v>
      </c>
      <c r="F853" s="166">
        <f t="shared" si="55"/>
        <v>193567577.41</v>
      </c>
      <c r="G853" s="165">
        <v>332849076.67000002</v>
      </c>
      <c r="H853" s="166">
        <f t="shared" si="57"/>
        <v>332849076.66999996</v>
      </c>
      <c r="I853" s="167">
        <f t="shared" si="56"/>
        <v>0</v>
      </c>
      <c r="J853" s="168" t="str">
        <f t="shared" si="58"/>
        <v>4.2.1</v>
      </c>
    </row>
    <row r="854" spans="1:10" x14ac:dyDescent="0.25">
      <c r="A854" s="66" t="s">
        <v>51</v>
      </c>
      <c r="B854" s="66" t="s">
        <v>52</v>
      </c>
      <c r="C854" s="135">
        <v>86314064</v>
      </c>
      <c r="D854" s="135">
        <v>2431</v>
      </c>
      <c r="E854" s="135">
        <v>140328385</v>
      </c>
      <c r="F854" s="80">
        <f t="shared" si="55"/>
        <v>140325954</v>
      </c>
      <c r="G854" s="135">
        <v>226640018</v>
      </c>
      <c r="H854" s="80">
        <f t="shared" si="57"/>
        <v>226640018</v>
      </c>
      <c r="I854" s="137">
        <f t="shared" si="56"/>
        <v>0</v>
      </c>
      <c r="J854" s="69" t="str">
        <f t="shared" si="58"/>
        <v>4.2.1</v>
      </c>
    </row>
    <row r="855" spans="1:10" x14ac:dyDescent="0.25">
      <c r="A855" s="66" t="s">
        <v>949</v>
      </c>
      <c r="B855" s="66" t="s">
        <v>950</v>
      </c>
      <c r="C855" s="135">
        <v>86314064</v>
      </c>
      <c r="D855" s="135">
        <v>2431</v>
      </c>
      <c r="E855" s="135">
        <v>140328385</v>
      </c>
      <c r="F855" s="80">
        <f t="shared" si="55"/>
        <v>140325954</v>
      </c>
      <c r="G855" s="135">
        <v>226640018</v>
      </c>
      <c r="H855" s="80">
        <f t="shared" si="57"/>
        <v>226640018</v>
      </c>
      <c r="I855" s="137">
        <f t="shared" si="56"/>
        <v>0</v>
      </c>
      <c r="J855" s="69" t="str">
        <f t="shared" si="58"/>
        <v>4.2.1</v>
      </c>
    </row>
    <row r="856" spans="1:10" x14ac:dyDescent="0.25">
      <c r="A856" s="66" t="s">
        <v>951</v>
      </c>
      <c r="B856" s="66" t="s">
        <v>2016</v>
      </c>
      <c r="C856" s="135">
        <v>54805494</v>
      </c>
      <c r="D856" s="135">
        <v>0</v>
      </c>
      <c r="E856" s="135">
        <v>52481278</v>
      </c>
      <c r="F856" s="80">
        <f t="shared" si="55"/>
        <v>52481278</v>
      </c>
      <c r="G856" s="135">
        <v>107286772</v>
      </c>
      <c r="H856" s="80">
        <f t="shared" si="57"/>
        <v>107286772</v>
      </c>
      <c r="I856" s="137">
        <f t="shared" si="56"/>
        <v>0</v>
      </c>
      <c r="J856" s="69" t="str">
        <f t="shared" si="58"/>
        <v>4.2.1</v>
      </c>
    </row>
    <row r="857" spans="1:10" x14ac:dyDescent="0.25">
      <c r="A857" s="66" t="s">
        <v>952</v>
      </c>
      <c r="B857" s="66" t="s">
        <v>953</v>
      </c>
      <c r="C857" s="135">
        <v>18573854</v>
      </c>
      <c r="D857" s="135">
        <v>0</v>
      </c>
      <c r="E857" s="135">
        <v>21768890</v>
      </c>
      <c r="F857" s="80">
        <f t="shared" si="55"/>
        <v>21768890</v>
      </c>
      <c r="G857" s="135">
        <v>40342744</v>
      </c>
      <c r="H857" s="80">
        <f t="shared" si="57"/>
        <v>40342744</v>
      </c>
      <c r="I857" s="137">
        <f t="shared" si="56"/>
        <v>0</v>
      </c>
      <c r="J857" s="69" t="str">
        <f t="shared" si="58"/>
        <v>4.2.1</v>
      </c>
    </row>
    <row r="858" spans="1:10" x14ac:dyDescent="0.25">
      <c r="A858" s="66" t="s">
        <v>954</v>
      </c>
      <c r="B858" s="66" t="s">
        <v>2017</v>
      </c>
      <c r="C858" s="135">
        <v>1339037</v>
      </c>
      <c r="D858" s="135">
        <v>0</v>
      </c>
      <c r="E858" s="135">
        <v>1335272</v>
      </c>
      <c r="F858" s="80">
        <f t="shared" si="55"/>
        <v>1335272</v>
      </c>
      <c r="G858" s="135">
        <v>2674309</v>
      </c>
      <c r="H858" s="80">
        <f t="shared" si="57"/>
        <v>2674309</v>
      </c>
      <c r="I858" s="137">
        <f t="shared" si="56"/>
        <v>0</v>
      </c>
      <c r="J858" s="69" t="str">
        <f t="shared" si="58"/>
        <v>4.2.1</v>
      </c>
    </row>
    <row r="859" spans="1:10" x14ac:dyDescent="0.25">
      <c r="A859" s="66" t="s">
        <v>955</v>
      </c>
      <c r="B859" s="66" t="s">
        <v>2018</v>
      </c>
      <c r="C859" s="135">
        <v>4055564</v>
      </c>
      <c r="D859" s="135">
        <v>2431</v>
      </c>
      <c r="E859" s="135">
        <v>2362020</v>
      </c>
      <c r="F859" s="80">
        <f t="shared" si="55"/>
        <v>2359589</v>
      </c>
      <c r="G859" s="135">
        <v>6415153</v>
      </c>
      <c r="H859" s="80">
        <f t="shared" si="57"/>
        <v>6415153</v>
      </c>
      <c r="I859" s="137">
        <f t="shared" si="56"/>
        <v>0</v>
      </c>
      <c r="J859" s="69" t="str">
        <f t="shared" si="58"/>
        <v>4.2.1</v>
      </c>
    </row>
    <row r="860" spans="1:10" x14ac:dyDescent="0.25">
      <c r="A860" s="66" t="s">
        <v>956</v>
      </c>
      <c r="B860" s="66" t="s">
        <v>961</v>
      </c>
      <c r="C860" s="135">
        <v>5072859</v>
      </c>
      <c r="D860" s="135">
        <v>0</v>
      </c>
      <c r="E860" s="135">
        <v>4977327</v>
      </c>
      <c r="F860" s="80">
        <f t="shared" si="55"/>
        <v>4977327</v>
      </c>
      <c r="G860" s="135">
        <v>10050186</v>
      </c>
      <c r="H860" s="80">
        <f t="shared" si="57"/>
        <v>10050186</v>
      </c>
      <c r="I860" s="137">
        <f t="shared" si="56"/>
        <v>0</v>
      </c>
      <c r="J860" s="69" t="str">
        <f t="shared" si="58"/>
        <v>4.2.1</v>
      </c>
    </row>
    <row r="861" spans="1:10" x14ac:dyDescent="0.25">
      <c r="A861" s="66" t="s">
        <v>957</v>
      </c>
      <c r="B861" s="66" t="s">
        <v>2019</v>
      </c>
      <c r="C861" s="135">
        <v>102</v>
      </c>
      <c r="D861" s="135">
        <v>0</v>
      </c>
      <c r="E861" s="135">
        <v>776</v>
      </c>
      <c r="F861" s="80">
        <f t="shared" si="55"/>
        <v>776</v>
      </c>
      <c r="G861" s="135">
        <v>878</v>
      </c>
      <c r="H861" s="80">
        <f t="shared" si="57"/>
        <v>878</v>
      </c>
      <c r="I861" s="137">
        <f t="shared" si="56"/>
        <v>0</v>
      </c>
      <c r="J861" s="69" t="str">
        <f t="shared" si="58"/>
        <v>4.2.1</v>
      </c>
    </row>
    <row r="862" spans="1:10" x14ac:dyDescent="0.25">
      <c r="A862" s="66" t="s">
        <v>958</v>
      </c>
      <c r="B862" s="66" t="s">
        <v>2020</v>
      </c>
      <c r="C862" s="135">
        <v>2295537</v>
      </c>
      <c r="D862" s="135">
        <v>0</v>
      </c>
      <c r="E862" s="135">
        <v>2648355</v>
      </c>
      <c r="F862" s="80">
        <f t="shared" si="55"/>
        <v>2648355</v>
      </c>
      <c r="G862" s="135">
        <v>4943892</v>
      </c>
      <c r="H862" s="80">
        <f t="shared" si="57"/>
        <v>4943892</v>
      </c>
      <c r="I862" s="137">
        <f t="shared" si="56"/>
        <v>0</v>
      </c>
      <c r="J862" s="69" t="str">
        <f t="shared" si="58"/>
        <v>4.2.1</v>
      </c>
    </row>
    <row r="863" spans="1:10" x14ac:dyDescent="0.25">
      <c r="A863" s="66" t="s">
        <v>960</v>
      </c>
      <c r="B863" s="66" t="s">
        <v>959</v>
      </c>
      <c r="C863" s="135">
        <v>171617</v>
      </c>
      <c r="D863" s="135">
        <v>0</v>
      </c>
      <c r="E863" s="135">
        <v>246685</v>
      </c>
      <c r="F863" s="80">
        <f t="shared" si="55"/>
        <v>246685</v>
      </c>
      <c r="G863" s="135">
        <v>418302</v>
      </c>
      <c r="H863" s="80">
        <f t="shared" si="57"/>
        <v>418302</v>
      </c>
      <c r="I863" s="137">
        <f t="shared" si="56"/>
        <v>0</v>
      </c>
      <c r="J863" s="69" t="str">
        <f t="shared" si="58"/>
        <v>4.2.1</v>
      </c>
    </row>
    <row r="864" spans="1:10" x14ac:dyDescent="0.25">
      <c r="A864" s="66" t="s">
        <v>2408</v>
      </c>
      <c r="B864" s="66" t="s">
        <v>2409</v>
      </c>
      <c r="C864" s="135">
        <v>0</v>
      </c>
      <c r="D864" s="135">
        <v>0</v>
      </c>
      <c r="E864" s="135">
        <v>54507782</v>
      </c>
      <c r="F864" s="80">
        <f t="shared" si="55"/>
        <v>54507782</v>
      </c>
      <c r="G864" s="135">
        <v>54507782</v>
      </c>
      <c r="H864" s="80">
        <f t="shared" si="57"/>
        <v>54507782</v>
      </c>
      <c r="I864" s="137">
        <f t="shared" si="56"/>
        <v>0</v>
      </c>
      <c r="J864" s="69" t="str">
        <f t="shared" si="58"/>
        <v>4.2.1</v>
      </c>
    </row>
    <row r="865" spans="1:10" x14ac:dyDescent="0.25">
      <c r="A865" s="66" t="s">
        <v>53</v>
      </c>
      <c r="B865" s="66" t="s">
        <v>54</v>
      </c>
      <c r="C865" s="135">
        <v>52932344</v>
      </c>
      <c r="D865" s="135">
        <v>0</v>
      </c>
      <c r="E865" s="135">
        <v>52932344</v>
      </c>
      <c r="F865" s="80">
        <f t="shared" si="55"/>
        <v>52932344</v>
      </c>
      <c r="G865" s="135">
        <v>105864688</v>
      </c>
      <c r="H865" s="80">
        <f t="shared" si="57"/>
        <v>105864688</v>
      </c>
      <c r="I865" s="137">
        <f t="shared" si="56"/>
        <v>0</v>
      </c>
      <c r="J865" s="69" t="str">
        <f t="shared" si="58"/>
        <v>4.2.1</v>
      </c>
    </row>
    <row r="866" spans="1:10" x14ac:dyDescent="0.25">
      <c r="A866" s="66" t="s">
        <v>962</v>
      </c>
      <c r="B866" s="66" t="s">
        <v>963</v>
      </c>
      <c r="C866" s="135">
        <v>8895369</v>
      </c>
      <c r="D866" s="135">
        <v>0</v>
      </c>
      <c r="E866" s="135">
        <v>8895369</v>
      </c>
      <c r="F866" s="80">
        <f t="shared" si="55"/>
        <v>8895369</v>
      </c>
      <c r="G866" s="135">
        <v>17790738</v>
      </c>
      <c r="H866" s="80">
        <f t="shared" si="57"/>
        <v>17790738</v>
      </c>
      <c r="I866" s="137">
        <f t="shared" si="56"/>
        <v>0</v>
      </c>
      <c r="J866" s="69" t="str">
        <f t="shared" si="58"/>
        <v>4.2.1</v>
      </c>
    </row>
    <row r="867" spans="1:10" x14ac:dyDescent="0.25">
      <c r="A867" s="66" t="s">
        <v>964</v>
      </c>
      <c r="B867" s="66" t="s">
        <v>2021</v>
      </c>
      <c r="C867" s="135">
        <v>8895369</v>
      </c>
      <c r="D867" s="135">
        <v>0</v>
      </c>
      <c r="E867" s="135">
        <v>8895369</v>
      </c>
      <c r="F867" s="80">
        <f t="shared" si="55"/>
        <v>8895369</v>
      </c>
      <c r="G867" s="135">
        <v>17790738</v>
      </c>
      <c r="H867" s="80">
        <f t="shared" si="57"/>
        <v>17790738</v>
      </c>
      <c r="I867" s="137">
        <f t="shared" si="56"/>
        <v>0</v>
      </c>
      <c r="J867" s="69" t="str">
        <f t="shared" si="58"/>
        <v>4.2.1</v>
      </c>
    </row>
    <row r="868" spans="1:10" x14ac:dyDescent="0.25">
      <c r="A868" s="66" t="s">
        <v>965</v>
      </c>
      <c r="B868" s="66" t="s">
        <v>966</v>
      </c>
      <c r="C868" s="135">
        <v>44036975</v>
      </c>
      <c r="D868" s="135">
        <v>0</v>
      </c>
      <c r="E868" s="135">
        <v>44036975</v>
      </c>
      <c r="F868" s="80">
        <f t="shared" si="55"/>
        <v>44036975</v>
      </c>
      <c r="G868" s="135">
        <v>88073950</v>
      </c>
      <c r="H868" s="80">
        <f t="shared" si="57"/>
        <v>88073950</v>
      </c>
      <c r="I868" s="137">
        <f t="shared" si="56"/>
        <v>0</v>
      </c>
      <c r="J868" s="69" t="str">
        <f t="shared" si="58"/>
        <v>4.2.1</v>
      </c>
    </row>
    <row r="869" spans="1:10" x14ac:dyDescent="0.25">
      <c r="A869" s="66" t="s">
        <v>967</v>
      </c>
      <c r="B869" s="66" t="s">
        <v>2022</v>
      </c>
      <c r="C869" s="135">
        <v>44036975</v>
      </c>
      <c r="D869" s="135">
        <v>0</v>
      </c>
      <c r="E869" s="135">
        <v>44036975</v>
      </c>
      <c r="F869" s="80">
        <f t="shared" si="55"/>
        <v>44036975</v>
      </c>
      <c r="G869" s="135">
        <v>88073950</v>
      </c>
      <c r="H869" s="80">
        <f t="shared" si="57"/>
        <v>88073950</v>
      </c>
      <c r="I869" s="137">
        <f t="shared" si="56"/>
        <v>0</v>
      </c>
      <c r="J869" s="69" t="str">
        <f t="shared" si="58"/>
        <v>4.2.1</v>
      </c>
    </row>
    <row r="870" spans="1:10" x14ac:dyDescent="0.25">
      <c r="A870" s="66" t="s">
        <v>55</v>
      </c>
      <c r="B870" s="66" t="s">
        <v>56</v>
      </c>
      <c r="C870" s="135">
        <v>35091.26</v>
      </c>
      <c r="D870" s="135">
        <v>0</v>
      </c>
      <c r="E870" s="135">
        <v>0</v>
      </c>
      <c r="F870" s="80">
        <f t="shared" si="55"/>
        <v>0</v>
      </c>
      <c r="G870" s="135">
        <v>35091.26</v>
      </c>
      <c r="H870" s="80">
        <f t="shared" si="57"/>
        <v>35091.26</v>
      </c>
      <c r="I870" s="137">
        <f t="shared" si="56"/>
        <v>0</v>
      </c>
      <c r="J870" s="69" t="str">
        <f t="shared" si="58"/>
        <v>4.2.1</v>
      </c>
    </row>
    <row r="871" spans="1:10" x14ac:dyDescent="0.25">
      <c r="A871" s="66" t="s">
        <v>968</v>
      </c>
      <c r="B871" s="66" t="s">
        <v>969</v>
      </c>
      <c r="C871" s="135">
        <v>35091.26</v>
      </c>
      <c r="D871" s="135">
        <v>0</v>
      </c>
      <c r="E871" s="135">
        <v>0</v>
      </c>
      <c r="F871" s="80">
        <f t="shared" si="55"/>
        <v>0</v>
      </c>
      <c r="G871" s="135">
        <v>35091.26</v>
      </c>
      <c r="H871" s="80">
        <f t="shared" si="57"/>
        <v>35091.26</v>
      </c>
      <c r="I871" s="137">
        <f t="shared" si="56"/>
        <v>0</v>
      </c>
      <c r="J871" s="69" t="str">
        <f t="shared" si="58"/>
        <v>4.2.1</v>
      </c>
    </row>
    <row r="872" spans="1:10" x14ac:dyDescent="0.25">
      <c r="A872" s="66" t="s">
        <v>2150</v>
      </c>
      <c r="B872" s="66" t="s">
        <v>2151</v>
      </c>
      <c r="C872" s="135">
        <v>35091.26</v>
      </c>
      <c r="D872" s="135">
        <v>0</v>
      </c>
      <c r="E872" s="135">
        <v>0</v>
      </c>
      <c r="F872" s="80">
        <f t="shared" si="55"/>
        <v>0</v>
      </c>
      <c r="G872" s="135">
        <v>35091.26</v>
      </c>
      <c r="H872" s="80">
        <f t="shared" si="57"/>
        <v>35091.26</v>
      </c>
      <c r="I872" s="137">
        <f t="shared" si="56"/>
        <v>0</v>
      </c>
      <c r="J872" s="69" t="str">
        <f t="shared" si="58"/>
        <v>4.2.1</v>
      </c>
    </row>
    <row r="873" spans="1:10" x14ac:dyDescent="0.25">
      <c r="A873" s="66" t="s">
        <v>2410</v>
      </c>
      <c r="B873" s="66" t="s">
        <v>920</v>
      </c>
      <c r="C873" s="135">
        <v>0</v>
      </c>
      <c r="D873" s="135">
        <v>309429.40999999997</v>
      </c>
      <c r="E873" s="135">
        <v>618708.81999999995</v>
      </c>
      <c r="F873" s="80">
        <f t="shared" si="55"/>
        <v>309279.40999999997</v>
      </c>
      <c r="G873" s="135">
        <v>309279.40999999997</v>
      </c>
      <c r="H873" s="80">
        <f t="shared" si="57"/>
        <v>309279.40999999997</v>
      </c>
      <c r="I873" s="137">
        <f t="shared" si="56"/>
        <v>0</v>
      </c>
      <c r="J873" s="69" t="str">
        <f t="shared" si="58"/>
        <v>4.2.1</v>
      </c>
    </row>
    <row r="874" spans="1:10" x14ac:dyDescent="0.25">
      <c r="A874" s="66" t="s">
        <v>2411</v>
      </c>
      <c r="B874" s="66" t="s">
        <v>922</v>
      </c>
      <c r="C874" s="135">
        <v>0</v>
      </c>
      <c r="D874" s="135">
        <v>309429.40999999997</v>
      </c>
      <c r="E874" s="135">
        <v>618708.81999999995</v>
      </c>
      <c r="F874" s="80">
        <f t="shared" si="55"/>
        <v>309279.40999999997</v>
      </c>
      <c r="G874" s="135">
        <v>309279.40999999997</v>
      </c>
      <c r="H874" s="80">
        <f t="shared" si="57"/>
        <v>309279.40999999997</v>
      </c>
      <c r="I874" s="137">
        <f t="shared" si="56"/>
        <v>0</v>
      </c>
      <c r="J874" s="69" t="str">
        <f t="shared" si="58"/>
        <v>4.2.1</v>
      </c>
    </row>
    <row r="875" spans="1:10" x14ac:dyDescent="0.25">
      <c r="A875" s="66" t="s">
        <v>2412</v>
      </c>
      <c r="B875" s="66" t="s">
        <v>2006</v>
      </c>
      <c r="C875" s="135">
        <v>0</v>
      </c>
      <c r="D875" s="135">
        <v>309429.40999999997</v>
      </c>
      <c r="E875" s="135">
        <v>618708.81999999995</v>
      </c>
      <c r="F875" s="80">
        <f t="shared" si="55"/>
        <v>309279.40999999997</v>
      </c>
      <c r="G875" s="135">
        <v>309279.40999999997</v>
      </c>
      <c r="H875" s="80">
        <f t="shared" si="57"/>
        <v>309279.40999999997</v>
      </c>
      <c r="I875" s="137">
        <f t="shared" si="56"/>
        <v>0</v>
      </c>
      <c r="J875" s="69" t="str">
        <f t="shared" si="58"/>
        <v>4.2.1</v>
      </c>
    </row>
    <row r="876" spans="1:10" x14ac:dyDescent="0.25">
      <c r="A876" s="66" t="s">
        <v>58</v>
      </c>
      <c r="B876" s="66" t="s">
        <v>59</v>
      </c>
      <c r="C876" s="135">
        <v>22073537.969999999</v>
      </c>
      <c r="D876" s="135">
        <v>15021.72</v>
      </c>
      <c r="E876" s="135">
        <v>6281114.3700000001</v>
      </c>
      <c r="F876" s="80">
        <f t="shared" ref="F876:F881" si="59">+E876-D876</f>
        <v>6266092.6500000004</v>
      </c>
      <c r="G876" s="135">
        <v>28339630.620000001</v>
      </c>
      <c r="H876" s="80">
        <f t="shared" si="57"/>
        <v>28339630.619999997</v>
      </c>
      <c r="I876" s="137">
        <f t="shared" si="56"/>
        <v>0</v>
      </c>
      <c r="J876" s="69" t="str">
        <f t="shared" si="58"/>
        <v>4.3.0</v>
      </c>
    </row>
    <row r="877" spans="1:10" x14ac:dyDescent="0.25">
      <c r="A877" s="66" t="s">
        <v>970</v>
      </c>
      <c r="B877" s="66" t="s">
        <v>971</v>
      </c>
      <c r="C877" s="135">
        <v>22073537.969999999</v>
      </c>
      <c r="D877" s="135">
        <v>15021.72</v>
      </c>
      <c r="E877" s="135">
        <v>6281114.3700000001</v>
      </c>
      <c r="F877" s="80">
        <f t="shared" si="59"/>
        <v>6266092.6500000004</v>
      </c>
      <c r="G877" s="135">
        <v>28339630.620000001</v>
      </c>
      <c r="H877" s="80">
        <f t="shared" si="57"/>
        <v>28339630.619999997</v>
      </c>
      <c r="I877" s="137">
        <f t="shared" si="56"/>
        <v>0</v>
      </c>
      <c r="J877" s="69" t="str">
        <f t="shared" si="58"/>
        <v>4.3.1</v>
      </c>
    </row>
    <row r="878" spans="1:10" x14ac:dyDescent="0.25">
      <c r="A878" s="66" t="s">
        <v>972</v>
      </c>
      <c r="B878" s="66" t="s">
        <v>973</v>
      </c>
      <c r="C878" s="135">
        <v>22073537.969999999</v>
      </c>
      <c r="D878" s="135">
        <v>15021.72</v>
      </c>
      <c r="E878" s="135">
        <v>6281114.3700000001</v>
      </c>
      <c r="F878" s="80">
        <f t="shared" si="59"/>
        <v>6266092.6500000004</v>
      </c>
      <c r="G878" s="135">
        <v>28339630.620000001</v>
      </c>
      <c r="H878" s="80">
        <f t="shared" si="57"/>
        <v>28339630.619999997</v>
      </c>
      <c r="I878" s="137">
        <f t="shared" si="56"/>
        <v>0</v>
      </c>
      <c r="J878" s="69" t="str">
        <f t="shared" si="58"/>
        <v>4.3.1</v>
      </c>
    </row>
    <row r="879" spans="1:10" x14ac:dyDescent="0.25">
      <c r="A879" s="66" t="s">
        <v>974</v>
      </c>
      <c r="B879" s="66" t="s">
        <v>975</v>
      </c>
      <c r="C879" s="135">
        <v>22073537.969999999</v>
      </c>
      <c r="D879" s="135">
        <v>15021.72</v>
      </c>
      <c r="E879" s="135">
        <v>6281114.3700000001</v>
      </c>
      <c r="F879" s="80">
        <f t="shared" si="59"/>
        <v>6266092.6500000004</v>
      </c>
      <c r="G879" s="135">
        <v>28339630.620000001</v>
      </c>
      <c r="H879" s="80">
        <f t="shared" si="57"/>
        <v>28339630.619999997</v>
      </c>
      <c r="I879" s="137">
        <f t="shared" si="56"/>
        <v>0</v>
      </c>
      <c r="J879" s="69" t="str">
        <f t="shared" si="58"/>
        <v>4.3.1</v>
      </c>
    </row>
    <row r="880" spans="1:10" x14ac:dyDescent="0.25">
      <c r="A880" s="66" t="s">
        <v>1633</v>
      </c>
      <c r="B880" s="66" t="s">
        <v>2023</v>
      </c>
      <c r="C880" s="135">
        <v>21980075.350000001</v>
      </c>
      <c r="D880" s="135">
        <v>0</v>
      </c>
      <c r="E880" s="135">
        <v>6185318.7199999997</v>
      </c>
      <c r="F880" s="80">
        <f t="shared" si="59"/>
        <v>6185318.7199999997</v>
      </c>
      <c r="G880" s="135">
        <v>28165394.07</v>
      </c>
      <c r="H880" s="80">
        <f t="shared" si="57"/>
        <v>28165394.07</v>
      </c>
      <c r="I880" s="137">
        <f t="shared" si="56"/>
        <v>0</v>
      </c>
      <c r="J880" s="69" t="str">
        <f t="shared" si="58"/>
        <v>4.3.1</v>
      </c>
    </row>
    <row r="881" spans="1:10" x14ac:dyDescent="0.25">
      <c r="A881" s="66" t="s">
        <v>2024</v>
      </c>
      <c r="B881" s="66" t="s">
        <v>2025</v>
      </c>
      <c r="C881" s="135">
        <v>93462.62</v>
      </c>
      <c r="D881" s="135">
        <v>15021.72</v>
      </c>
      <c r="E881" s="135">
        <v>95795.65</v>
      </c>
      <c r="F881" s="80">
        <f t="shared" si="59"/>
        <v>80773.929999999993</v>
      </c>
      <c r="G881" s="135">
        <v>174236.55</v>
      </c>
      <c r="H881" s="80">
        <f t="shared" si="57"/>
        <v>174236.55</v>
      </c>
      <c r="I881" s="137">
        <f t="shared" si="56"/>
        <v>0</v>
      </c>
      <c r="J881" s="69" t="str">
        <f t="shared" si="58"/>
        <v>4.3.1</v>
      </c>
    </row>
    <row r="882" spans="1:10" x14ac:dyDescent="0.25">
      <c r="A882" s="66" t="s">
        <v>976</v>
      </c>
      <c r="B882" s="66" t="s">
        <v>977</v>
      </c>
      <c r="C882" s="135">
        <v>311460721.63999999</v>
      </c>
      <c r="D882" s="135">
        <v>504446088.87</v>
      </c>
      <c r="E882" s="135">
        <v>196855686.72</v>
      </c>
      <c r="F882" s="80">
        <f t="shared" ref="F882:F898" si="60">+D882-E882</f>
        <v>307590402.14999998</v>
      </c>
      <c r="G882" s="135">
        <v>619051123.78999996</v>
      </c>
      <c r="H882" s="80">
        <f t="shared" si="57"/>
        <v>619051123.78999996</v>
      </c>
      <c r="I882" s="137">
        <f t="shared" si="56"/>
        <v>0</v>
      </c>
      <c r="J882" s="69" t="str">
        <f t="shared" si="58"/>
        <v>5.0.0</v>
      </c>
    </row>
    <row r="883" spans="1:10" x14ac:dyDescent="0.25">
      <c r="A883" s="66" t="s">
        <v>978</v>
      </c>
      <c r="B883" s="66" t="s">
        <v>979</v>
      </c>
      <c r="C883" s="135">
        <v>257715591.09</v>
      </c>
      <c r="D883" s="135">
        <v>387185799.56</v>
      </c>
      <c r="E883" s="135">
        <v>191444664.75</v>
      </c>
      <c r="F883" s="80">
        <f t="shared" si="60"/>
        <v>195741134.81</v>
      </c>
      <c r="G883" s="135">
        <v>453456725.89999998</v>
      </c>
      <c r="H883" s="80">
        <f t="shared" si="57"/>
        <v>453456725.89999998</v>
      </c>
      <c r="I883" s="137">
        <f t="shared" si="56"/>
        <v>0</v>
      </c>
      <c r="J883" s="69" t="str">
        <f t="shared" si="58"/>
        <v>5.1.0</v>
      </c>
    </row>
    <row r="884" spans="1:10" s="170" customFormat="1" x14ac:dyDescent="0.25">
      <c r="A884" s="170" t="s">
        <v>66</v>
      </c>
      <c r="B884" s="170" t="s">
        <v>67</v>
      </c>
      <c r="C884" s="171">
        <v>124613107.09</v>
      </c>
      <c r="D884" s="171">
        <v>189206797.41</v>
      </c>
      <c r="E884" s="171">
        <v>66826341.920000002</v>
      </c>
      <c r="F884" s="169">
        <f t="shared" si="60"/>
        <v>122380455.48999999</v>
      </c>
      <c r="G884" s="171">
        <v>246993562.58000001</v>
      </c>
      <c r="H884" s="169">
        <f t="shared" si="57"/>
        <v>246993562.57999998</v>
      </c>
      <c r="I884" s="172">
        <f t="shared" si="56"/>
        <v>0</v>
      </c>
      <c r="J884" s="173" t="str">
        <f t="shared" si="58"/>
        <v>5.1.1</v>
      </c>
    </row>
    <row r="885" spans="1:10" x14ac:dyDescent="0.25">
      <c r="A885" s="66" t="s">
        <v>980</v>
      </c>
      <c r="B885" s="66" t="s">
        <v>981</v>
      </c>
      <c r="C885" s="135">
        <v>77653945.069999993</v>
      </c>
      <c r="D885" s="135">
        <v>127833142.14</v>
      </c>
      <c r="E885" s="135">
        <v>52169621.030000001</v>
      </c>
      <c r="F885" s="80">
        <f t="shared" si="60"/>
        <v>75663521.109999999</v>
      </c>
      <c r="G885" s="135">
        <v>153317466.18000001</v>
      </c>
      <c r="H885" s="80">
        <f t="shared" si="57"/>
        <v>153317466.18000001</v>
      </c>
      <c r="I885" s="137">
        <f t="shared" si="56"/>
        <v>0</v>
      </c>
      <c r="J885" s="69" t="str">
        <f t="shared" si="58"/>
        <v>5.1.1</v>
      </c>
    </row>
    <row r="886" spans="1:10" x14ac:dyDescent="0.25">
      <c r="A886" s="66" t="s">
        <v>982</v>
      </c>
      <c r="B886" s="66" t="s">
        <v>983</v>
      </c>
      <c r="C886" s="135">
        <v>1077015.6000000001</v>
      </c>
      <c r="D886" s="135">
        <v>1077015.6000000001</v>
      </c>
      <c r="E886" s="135">
        <v>0</v>
      </c>
      <c r="F886" s="80">
        <f t="shared" si="60"/>
        <v>1077015.6000000001</v>
      </c>
      <c r="G886" s="135">
        <v>2154031.2000000002</v>
      </c>
      <c r="H886" s="80">
        <f t="shared" si="57"/>
        <v>2154031.2000000002</v>
      </c>
      <c r="I886" s="137">
        <f t="shared" ref="I886:I949" si="61">+G886-H886</f>
        <v>0</v>
      </c>
      <c r="J886" s="69" t="str">
        <f t="shared" si="58"/>
        <v>5.1.1</v>
      </c>
    </row>
    <row r="887" spans="1:10" x14ac:dyDescent="0.25">
      <c r="A887" s="66" t="s">
        <v>984</v>
      </c>
      <c r="B887" s="66" t="s">
        <v>985</v>
      </c>
      <c r="C887" s="135">
        <v>1077015.6000000001</v>
      </c>
      <c r="D887" s="135">
        <v>1077015.6000000001</v>
      </c>
      <c r="E887" s="135">
        <v>0</v>
      </c>
      <c r="F887" s="80">
        <f t="shared" si="60"/>
        <v>1077015.6000000001</v>
      </c>
      <c r="G887" s="135">
        <v>2154031.2000000002</v>
      </c>
      <c r="H887" s="80">
        <f t="shared" si="57"/>
        <v>2154031.2000000002</v>
      </c>
      <c r="I887" s="137">
        <f t="shared" si="61"/>
        <v>0</v>
      </c>
      <c r="J887" s="69" t="str">
        <f t="shared" si="58"/>
        <v>5.1.1</v>
      </c>
    </row>
    <row r="888" spans="1:10" x14ac:dyDescent="0.25">
      <c r="A888" s="66" t="s">
        <v>986</v>
      </c>
      <c r="B888" s="66" t="s">
        <v>987</v>
      </c>
      <c r="C888" s="135">
        <v>76576929.469999999</v>
      </c>
      <c r="D888" s="135">
        <v>126756126.54000001</v>
      </c>
      <c r="E888" s="135">
        <v>52169621.030000001</v>
      </c>
      <c r="F888" s="80">
        <f t="shared" si="60"/>
        <v>74586505.510000005</v>
      </c>
      <c r="G888" s="135">
        <v>151163434.97999999</v>
      </c>
      <c r="H888" s="80">
        <f t="shared" si="57"/>
        <v>151163434.98000002</v>
      </c>
      <c r="I888" s="137">
        <f t="shared" si="61"/>
        <v>0</v>
      </c>
      <c r="J888" s="69" t="str">
        <f t="shared" si="58"/>
        <v>5.1.1</v>
      </c>
    </row>
    <row r="889" spans="1:10" x14ac:dyDescent="0.25">
      <c r="A889" s="66" t="s">
        <v>988</v>
      </c>
      <c r="B889" s="66" t="s">
        <v>989</v>
      </c>
      <c r="C889" s="135">
        <v>76576929.469999999</v>
      </c>
      <c r="D889" s="135">
        <v>126756126.54000001</v>
      </c>
      <c r="E889" s="135">
        <v>52169621.030000001</v>
      </c>
      <c r="F889" s="80">
        <f t="shared" si="60"/>
        <v>74586505.510000005</v>
      </c>
      <c r="G889" s="135">
        <v>151163434.97999999</v>
      </c>
      <c r="H889" s="80">
        <f t="shared" si="57"/>
        <v>151163434.98000002</v>
      </c>
      <c r="I889" s="137">
        <f t="shared" si="61"/>
        <v>0</v>
      </c>
      <c r="J889" s="69" t="str">
        <f t="shared" si="58"/>
        <v>5.1.1</v>
      </c>
    </row>
    <row r="890" spans="1:10" x14ac:dyDescent="0.25">
      <c r="A890" s="66" t="s">
        <v>2413</v>
      </c>
      <c r="B890" s="66" t="s">
        <v>2414</v>
      </c>
      <c r="C890" s="135">
        <v>0</v>
      </c>
      <c r="D890" s="135">
        <v>63710.68</v>
      </c>
      <c r="E890" s="135">
        <v>31855.34</v>
      </c>
      <c r="F890" s="80">
        <f t="shared" si="60"/>
        <v>31855.34</v>
      </c>
      <c r="G890" s="135">
        <v>31855.34</v>
      </c>
      <c r="H890" s="80">
        <f t="shared" si="57"/>
        <v>31855.34</v>
      </c>
      <c r="I890" s="137">
        <f t="shared" si="61"/>
        <v>0</v>
      </c>
      <c r="J890" s="69" t="str">
        <f t="shared" si="58"/>
        <v>5.1.1</v>
      </c>
    </row>
    <row r="891" spans="1:10" x14ac:dyDescent="0.25">
      <c r="A891" s="66" t="s">
        <v>2415</v>
      </c>
      <c r="B891" s="66" t="s">
        <v>2416</v>
      </c>
      <c r="C891" s="135">
        <v>0</v>
      </c>
      <c r="D891" s="135">
        <v>63710.68</v>
      </c>
      <c r="E891" s="135">
        <v>31855.34</v>
      </c>
      <c r="F891" s="80">
        <f t="shared" si="60"/>
        <v>31855.34</v>
      </c>
      <c r="G891" s="135">
        <v>31855.34</v>
      </c>
      <c r="H891" s="80">
        <f t="shared" si="57"/>
        <v>31855.34</v>
      </c>
      <c r="I891" s="137">
        <f t="shared" si="61"/>
        <v>0</v>
      </c>
      <c r="J891" s="69" t="str">
        <f t="shared" si="58"/>
        <v>5.1.1</v>
      </c>
    </row>
    <row r="892" spans="1:10" x14ac:dyDescent="0.25">
      <c r="A892" s="66" t="s">
        <v>2417</v>
      </c>
      <c r="B892" s="66" t="s">
        <v>2418</v>
      </c>
      <c r="C892" s="135">
        <v>0</v>
      </c>
      <c r="D892" s="135">
        <v>63710.68</v>
      </c>
      <c r="E892" s="135">
        <v>31855.34</v>
      </c>
      <c r="F892" s="80">
        <f t="shared" si="60"/>
        <v>31855.34</v>
      </c>
      <c r="G892" s="135">
        <v>31855.34</v>
      </c>
      <c r="H892" s="80">
        <f t="shared" si="57"/>
        <v>31855.34</v>
      </c>
      <c r="I892" s="137">
        <f t="shared" si="61"/>
        <v>0</v>
      </c>
      <c r="J892" s="69" t="str">
        <f t="shared" si="58"/>
        <v>5.1.1</v>
      </c>
    </row>
    <row r="893" spans="1:10" x14ac:dyDescent="0.25">
      <c r="A893" s="66" t="s">
        <v>990</v>
      </c>
      <c r="B893" s="66" t="s">
        <v>991</v>
      </c>
      <c r="C893" s="135">
        <v>23636710.109999999</v>
      </c>
      <c r="D893" s="135">
        <v>24564791.469999999</v>
      </c>
      <c r="E893" s="135">
        <v>1580676.56</v>
      </c>
      <c r="F893" s="80">
        <f t="shared" si="60"/>
        <v>22984114.91</v>
      </c>
      <c r="G893" s="135">
        <v>46620825.020000003</v>
      </c>
      <c r="H893" s="80">
        <f t="shared" si="57"/>
        <v>46620825.019999996</v>
      </c>
      <c r="I893" s="137">
        <f t="shared" si="61"/>
        <v>0</v>
      </c>
      <c r="J893" s="69" t="str">
        <f t="shared" si="58"/>
        <v>5.1.1</v>
      </c>
    </row>
    <row r="894" spans="1:10" x14ac:dyDescent="0.25">
      <c r="A894" s="66" t="s">
        <v>992</v>
      </c>
      <c r="B894" s="66" t="s">
        <v>993</v>
      </c>
      <c r="C894" s="135">
        <v>1974371.39</v>
      </c>
      <c r="D894" s="135">
        <v>1945970.36</v>
      </c>
      <c r="E894" s="135">
        <v>0</v>
      </c>
      <c r="F894" s="80">
        <f t="shared" si="60"/>
        <v>1945970.36</v>
      </c>
      <c r="G894" s="135">
        <v>3920341.75</v>
      </c>
      <c r="H894" s="80">
        <f t="shared" si="57"/>
        <v>3920341.75</v>
      </c>
      <c r="I894" s="137">
        <f t="shared" si="61"/>
        <v>0</v>
      </c>
      <c r="J894" s="69" t="str">
        <f t="shared" si="58"/>
        <v>5.1.1</v>
      </c>
    </row>
    <row r="895" spans="1:10" x14ac:dyDescent="0.25">
      <c r="A895" s="66" t="s">
        <v>994</v>
      </c>
      <c r="B895" s="66" t="s">
        <v>995</v>
      </c>
      <c r="C895" s="135">
        <v>1974371.39</v>
      </c>
      <c r="D895" s="135">
        <v>1945970.36</v>
      </c>
      <c r="E895" s="135">
        <v>0</v>
      </c>
      <c r="F895" s="80">
        <f t="shared" si="60"/>
        <v>1945970.36</v>
      </c>
      <c r="G895" s="135">
        <v>3920341.75</v>
      </c>
      <c r="H895" s="80">
        <f t="shared" si="57"/>
        <v>3920341.75</v>
      </c>
      <c r="I895" s="137">
        <f t="shared" si="61"/>
        <v>0</v>
      </c>
      <c r="J895" s="69" t="str">
        <f t="shared" si="58"/>
        <v>5.1.1</v>
      </c>
    </row>
    <row r="896" spans="1:10" x14ac:dyDescent="0.25">
      <c r="A896" s="66" t="s">
        <v>996</v>
      </c>
      <c r="B896" s="66" t="s">
        <v>997</v>
      </c>
      <c r="C896" s="135">
        <v>20540102.600000001</v>
      </c>
      <c r="D896" s="135">
        <v>19230004.02</v>
      </c>
      <c r="E896" s="135">
        <v>734650.18</v>
      </c>
      <c r="F896" s="80">
        <f t="shared" si="60"/>
        <v>18495353.84</v>
      </c>
      <c r="G896" s="135">
        <v>39035456.439999998</v>
      </c>
      <c r="H896" s="80">
        <f t="shared" si="57"/>
        <v>39035456.439999998</v>
      </c>
      <c r="I896" s="137">
        <f t="shared" si="61"/>
        <v>0</v>
      </c>
      <c r="J896" s="69" t="str">
        <f t="shared" si="58"/>
        <v>5.1.1</v>
      </c>
    </row>
    <row r="897" spans="1:10" x14ac:dyDescent="0.25">
      <c r="A897" s="66" t="s">
        <v>998</v>
      </c>
      <c r="B897" s="66" t="s">
        <v>999</v>
      </c>
      <c r="C897" s="135">
        <v>2736695.27</v>
      </c>
      <c r="D897" s="135">
        <v>2660045.5099999998</v>
      </c>
      <c r="E897" s="135">
        <v>0</v>
      </c>
      <c r="F897" s="80">
        <f t="shared" si="60"/>
        <v>2660045.5099999998</v>
      </c>
      <c r="G897" s="135">
        <v>5396740.7800000003</v>
      </c>
      <c r="H897" s="80">
        <f t="shared" si="57"/>
        <v>5396740.7799999993</v>
      </c>
      <c r="I897" s="137">
        <f t="shared" si="61"/>
        <v>0</v>
      </c>
      <c r="J897" s="69" t="str">
        <f t="shared" si="58"/>
        <v>5.1.1</v>
      </c>
    </row>
    <row r="898" spans="1:10" x14ac:dyDescent="0.25">
      <c r="A898" s="66" t="s">
        <v>1000</v>
      </c>
      <c r="B898" s="66" t="s">
        <v>1001</v>
      </c>
      <c r="C898" s="135">
        <v>3204614.88</v>
      </c>
      <c r="D898" s="135">
        <v>2256159.27</v>
      </c>
      <c r="E898" s="135">
        <v>734650.18</v>
      </c>
      <c r="F898" s="80">
        <f t="shared" si="60"/>
        <v>1521509.0899999999</v>
      </c>
      <c r="G898" s="135">
        <v>4726123.97</v>
      </c>
      <c r="H898" s="80">
        <f t="shared" si="57"/>
        <v>4726123.97</v>
      </c>
      <c r="I898" s="137">
        <f t="shared" si="61"/>
        <v>0</v>
      </c>
      <c r="J898" s="69" t="str">
        <f t="shared" si="58"/>
        <v>5.1.1</v>
      </c>
    </row>
    <row r="899" spans="1:10" x14ac:dyDescent="0.25">
      <c r="A899" s="66" t="s">
        <v>1002</v>
      </c>
      <c r="B899" s="66" t="s">
        <v>1003</v>
      </c>
      <c r="C899" s="135">
        <v>14598792.449999999</v>
      </c>
      <c r="D899" s="135">
        <v>14313799.24</v>
      </c>
      <c r="E899" s="135">
        <v>0</v>
      </c>
      <c r="F899" s="80">
        <f t="shared" ref="F899:F962" si="62">+D899-E899</f>
        <v>14313799.24</v>
      </c>
      <c r="G899" s="135">
        <v>28912591.690000001</v>
      </c>
      <c r="H899" s="80">
        <f t="shared" ref="H899:H962" si="63">+C899+F899</f>
        <v>28912591.689999998</v>
      </c>
      <c r="I899" s="137">
        <f t="shared" si="61"/>
        <v>0</v>
      </c>
      <c r="J899" s="69" t="str">
        <f t="shared" ref="J899:J962" si="64">MID(A899,1,5)</f>
        <v>5.1.1</v>
      </c>
    </row>
    <row r="900" spans="1:10" x14ac:dyDescent="0.25">
      <c r="A900" s="66" t="s">
        <v>1004</v>
      </c>
      <c r="B900" s="66" t="s">
        <v>1005</v>
      </c>
      <c r="C900" s="135">
        <v>1122236.1200000001</v>
      </c>
      <c r="D900" s="135">
        <v>3388817.09</v>
      </c>
      <c r="E900" s="135">
        <v>846026.38</v>
      </c>
      <c r="F900" s="80">
        <f t="shared" si="62"/>
        <v>2542790.71</v>
      </c>
      <c r="G900" s="135">
        <v>3665026.83</v>
      </c>
      <c r="H900" s="80">
        <f t="shared" si="63"/>
        <v>3665026.83</v>
      </c>
      <c r="I900" s="137">
        <f t="shared" si="61"/>
        <v>0</v>
      </c>
      <c r="J900" s="69" t="str">
        <f t="shared" si="64"/>
        <v>5.1.1</v>
      </c>
    </row>
    <row r="901" spans="1:10" x14ac:dyDescent="0.25">
      <c r="A901" s="66" t="s">
        <v>1006</v>
      </c>
      <c r="B901" s="66" t="s">
        <v>1007</v>
      </c>
      <c r="C901" s="135">
        <v>1122236.1200000001</v>
      </c>
      <c r="D901" s="135">
        <v>3388817.09</v>
      </c>
      <c r="E901" s="135">
        <v>846026.38</v>
      </c>
      <c r="F901" s="80">
        <f t="shared" si="62"/>
        <v>2542790.71</v>
      </c>
      <c r="G901" s="135">
        <v>3665026.83</v>
      </c>
      <c r="H901" s="80">
        <f t="shared" si="63"/>
        <v>3665026.83</v>
      </c>
      <c r="I901" s="137">
        <f t="shared" si="61"/>
        <v>0</v>
      </c>
      <c r="J901" s="69" t="str">
        <f t="shared" si="64"/>
        <v>5.1.1</v>
      </c>
    </row>
    <row r="902" spans="1:10" x14ac:dyDescent="0.25">
      <c r="A902" s="66" t="s">
        <v>2062</v>
      </c>
      <c r="B902" s="66" t="s">
        <v>2063</v>
      </c>
      <c r="C902" s="135">
        <v>15791613.49</v>
      </c>
      <c r="D902" s="135">
        <v>28028175.82</v>
      </c>
      <c r="E902" s="135">
        <v>12923088.99</v>
      </c>
      <c r="F902" s="80">
        <f t="shared" si="62"/>
        <v>15105086.83</v>
      </c>
      <c r="G902" s="135">
        <v>30896700.32</v>
      </c>
      <c r="H902" s="80">
        <f t="shared" si="63"/>
        <v>30896700.32</v>
      </c>
      <c r="I902" s="137">
        <f t="shared" si="61"/>
        <v>0</v>
      </c>
      <c r="J902" s="69" t="str">
        <f t="shared" si="64"/>
        <v>5.1.1</v>
      </c>
    </row>
    <row r="903" spans="1:10" x14ac:dyDescent="0.25">
      <c r="A903" s="66" t="s">
        <v>2064</v>
      </c>
      <c r="B903" s="66" t="s">
        <v>2065</v>
      </c>
      <c r="C903" s="135">
        <v>11025316.439999999</v>
      </c>
      <c r="D903" s="135">
        <v>22846784.329999998</v>
      </c>
      <c r="E903" s="135">
        <v>12923088.99</v>
      </c>
      <c r="F903" s="80">
        <f t="shared" si="62"/>
        <v>9923695.339999998</v>
      </c>
      <c r="G903" s="135">
        <v>20949011.780000001</v>
      </c>
      <c r="H903" s="80">
        <f t="shared" si="63"/>
        <v>20949011.779999997</v>
      </c>
      <c r="I903" s="137">
        <f t="shared" si="61"/>
        <v>0</v>
      </c>
      <c r="J903" s="69" t="str">
        <f t="shared" si="64"/>
        <v>5.1.1</v>
      </c>
    </row>
    <row r="904" spans="1:10" x14ac:dyDescent="0.25">
      <c r="A904" s="66" t="s">
        <v>2066</v>
      </c>
      <c r="B904" s="66" t="s">
        <v>2067</v>
      </c>
      <c r="C904" s="135">
        <v>11025316.439999999</v>
      </c>
      <c r="D904" s="135">
        <v>22846784.329999998</v>
      </c>
      <c r="E904" s="135">
        <v>12923088.99</v>
      </c>
      <c r="F904" s="80">
        <f t="shared" si="62"/>
        <v>9923695.339999998</v>
      </c>
      <c r="G904" s="135">
        <v>20949011.780000001</v>
      </c>
      <c r="H904" s="80">
        <f t="shared" si="63"/>
        <v>20949011.779999997</v>
      </c>
      <c r="I904" s="137">
        <f t="shared" si="61"/>
        <v>0</v>
      </c>
      <c r="J904" s="69" t="str">
        <f t="shared" si="64"/>
        <v>5.1.1</v>
      </c>
    </row>
    <row r="905" spans="1:10" x14ac:dyDescent="0.25">
      <c r="A905" s="66" t="s">
        <v>2068</v>
      </c>
      <c r="B905" s="66" t="s">
        <v>2069</v>
      </c>
      <c r="C905" s="135">
        <v>4766297.05</v>
      </c>
      <c r="D905" s="135">
        <v>5181391.49</v>
      </c>
      <c r="E905" s="135">
        <v>0</v>
      </c>
      <c r="F905" s="80">
        <f t="shared" si="62"/>
        <v>5181391.49</v>
      </c>
      <c r="G905" s="135">
        <v>9947688.5399999991</v>
      </c>
      <c r="H905" s="80">
        <f t="shared" si="63"/>
        <v>9947688.5399999991</v>
      </c>
      <c r="I905" s="137">
        <f t="shared" si="61"/>
        <v>0</v>
      </c>
      <c r="J905" s="69" t="str">
        <f t="shared" si="64"/>
        <v>5.1.1</v>
      </c>
    </row>
    <row r="906" spans="1:10" x14ac:dyDescent="0.25">
      <c r="A906" s="66" t="s">
        <v>2070</v>
      </c>
      <c r="B906" s="66" t="s">
        <v>2071</v>
      </c>
      <c r="C906" s="135">
        <v>4766297.05</v>
      </c>
      <c r="D906" s="135">
        <v>5181391.49</v>
      </c>
      <c r="E906" s="135">
        <v>0</v>
      </c>
      <c r="F906" s="80">
        <f t="shared" si="62"/>
        <v>5181391.49</v>
      </c>
      <c r="G906" s="135">
        <v>9947688.5399999991</v>
      </c>
      <c r="H906" s="80">
        <f t="shared" si="63"/>
        <v>9947688.5399999991</v>
      </c>
      <c r="I906" s="137">
        <f t="shared" si="61"/>
        <v>0</v>
      </c>
      <c r="J906" s="69" t="str">
        <f t="shared" si="64"/>
        <v>5.1.1</v>
      </c>
    </row>
    <row r="907" spans="1:10" x14ac:dyDescent="0.25">
      <c r="A907" s="66" t="s">
        <v>1008</v>
      </c>
      <c r="B907" s="66" t="s">
        <v>1009</v>
      </c>
      <c r="C907" s="135">
        <v>7338387.5599999996</v>
      </c>
      <c r="D907" s="135">
        <v>8716977.3000000007</v>
      </c>
      <c r="E907" s="135">
        <v>121100</v>
      </c>
      <c r="F907" s="80">
        <f t="shared" si="62"/>
        <v>8595877.3000000007</v>
      </c>
      <c r="G907" s="135">
        <v>15934264.859999999</v>
      </c>
      <c r="H907" s="80">
        <f t="shared" si="63"/>
        <v>15934264.859999999</v>
      </c>
      <c r="I907" s="137">
        <f t="shared" si="61"/>
        <v>0</v>
      </c>
      <c r="J907" s="69" t="str">
        <f t="shared" si="64"/>
        <v>5.1.1</v>
      </c>
    </row>
    <row r="908" spans="1:10" x14ac:dyDescent="0.25">
      <c r="A908" s="66" t="s">
        <v>2305</v>
      </c>
      <c r="B908" s="66" t="s">
        <v>2306</v>
      </c>
      <c r="C908" s="135">
        <v>53000</v>
      </c>
      <c r="D908" s="135">
        <v>67000</v>
      </c>
      <c r="E908" s="135">
        <v>2700</v>
      </c>
      <c r="F908" s="80">
        <f t="shared" si="62"/>
        <v>64300</v>
      </c>
      <c r="G908" s="135">
        <v>117300</v>
      </c>
      <c r="H908" s="80">
        <f t="shared" si="63"/>
        <v>117300</v>
      </c>
      <c r="I908" s="137">
        <f t="shared" si="61"/>
        <v>0</v>
      </c>
      <c r="J908" s="69" t="str">
        <f t="shared" si="64"/>
        <v>5.1.1</v>
      </c>
    </row>
    <row r="909" spans="1:10" x14ac:dyDescent="0.25">
      <c r="A909" s="66" t="s">
        <v>2307</v>
      </c>
      <c r="B909" s="66" t="s">
        <v>2308</v>
      </c>
      <c r="C909" s="135">
        <v>53000</v>
      </c>
      <c r="D909" s="135">
        <v>67000</v>
      </c>
      <c r="E909" s="135">
        <v>2700</v>
      </c>
      <c r="F909" s="80">
        <f t="shared" si="62"/>
        <v>64300</v>
      </c>
      <c r="G909" s="135">
        <v>117300</v>
      </c>
      <c r="H909" s="80">
        <f t="shared" si="63"/>
        <v>117300</v>
      </c>
      <c r="I909" s="137">
        <f t="shared" si="61"/>
        <v>0</v>
      </c>
      <c r="J909" s="69" t="str">
        <f t="shared" si="64"/>
        <v>5.1.1</v>
      </c>
    </row>
    <row r="910" spans="1:10" x14ac:dyDescent="0.25">
      <c r="A910" s="66" t="s">
        <v>1010</v>
      </c>
      <c r="B910" s="66" t="s">
        <v>1011</v>
      </c>
      <c r="C910" s="135">
        <v>7285387.5599999996</v>
      </c>
      <c r="D910" s="135">
        <v>8635780.4000000004</v>
      </c>
      <c r="E910" s="135">
        <v>118400</v>
      </c>
      <c r="F910" s="80">
        <f t="shared" si="62"/>
        <v>8517380.4000000004</v>
      </c>
      <c r="G910" s="135">
        <v>15802767.960000001</v>
      </c>
      <c r="H910" s="80">
        <f t="shared" si="63"/>
        <v>15802767.960000001</v>
      </c>
      <c r="I910" s="137">
        <f t="shared" si="61"/>
        <v>0</v>
      </c>
      <c r="J910" s="69" t="str">
        <f t="shared" si="64"/>
        <v>5.1.1</v>
      </c>
    </row>
    <row r="911" spans="1:10" x14ac:dyDescent="0.25">
      <c r="A911" s="66" t="s">
        <v>1012</v>
      </c>
      <c r="B911" s="66" t="s">
        <v>1013</v>
      </c>
      <c r="C911" s="135">
        <v>6813276.3600000003</v>
      </c>
      <c r="D911" s="135">
        <v>7635780.4000000004</v>
      </c>
      <c r="E911" s="135">
        <v>118400</v>
      </c>
      <c r="F911" s="80">
        <f t="shared" si="62"/>
        <v>7517380.4000000004</v>
      </c>
      <c r="G911" s="135">
        <v>14330656.76</v>
      </c>
      <c r="H911" s="80">
        <f t="shared" si="63"/>
        <v>14330656.760000002</v>
      </c>
      <c r="I911" s="137">
        <f t="shared" si="61"/>
        <v>0</v>
      </c>
      <c r="J911" s="69" t="str">
        <f t="shared" si="64"/>
        <v>5.1.1</v>
      </c>
    </row>
    <row r="912" spans="1:10" x14ac:dyDescent="0.25">
      <c r="A912" s="66" t="s">
        <v>2309</v>
      </c>
      <c r="B912" s="66" t="s">
        <v>2310</v>
      </c>
      <c r="C912" s="135">
        <v>472111.2</v>
      </c>
      <c r="D912" s="135">
        <v>1000000</v>
      </c>
      <c r="E912" s="135">
        <v>0</v>
      </c>
      <c r="F912" s="80">
        <f t="shared" si="62"/>
        <v>1000000</v>
      </c>
      <c r="G912" s="135">
        <v>1472111.2</v>
      </c>
      <c r="H912" s="80">
        <f t="shared" si="63"/>
        <v>1472111.2</v>
      </c>
      <c r="I912" s="137">
        <f t="shared" si="61"/>
        <v>0</v>
      </c>
      <c r="J912" s="69" t="str">
        <f t="shared" si="64"/>
        <v>5.1.1</v>
      </c>
    </row>
    <row r="913" spans="1:10" x14ac:dyDescent="0.25">
      <c r="A913" s="66" t="s">
        <v>2419</v>
      </c>
      <c r="B913" s="66" t="s">
        <v>2420</v>
      </c>
      <c r="C913" s="135">
        <v>0</v>
      </c>
      <c r="D913" s="135">
        <v>14196.9</v>
      </c>
      <c r="E913" s="135">
        <v>0</v>
      </c>
      <c r="F913" s="80">
        <f t="shared" si="62"/>
        <v>14196.9</v>
      </c>
      <c r="G913" s="135">
        <v>14196.9</v>
      </c>
      <c r="H913" s="80">
        <f t="shared" si="63"/>
        <v>14196.9</v>
      </c>
      <c r="I913" s="137">
        <f t="shared" si="61"/>
        <v>0</v>
      </c>
      <c r="J913" s="69" t="str">
        <f t="shared" si="64"/>
        <v>5.1.1</v>
      </c>
    </row>
    <row r="914" spans="1:10" x14ac:dyDescent="0.25">
      <c r="A914" s="66" t="s">
        <v>2421</v>
      </c>
      <c r="B914" s="66" t="s">
        <v>2422</v>
      </c>
      <c r="C914" s="135">
        <v>0</v>
      </c>
      <c r="D914" s="135">
        <v>14196.9</v>
      </c>
      <c r="E914" s="135">
        <v>0</v>
      </c>
      <c r="F914" s="80">
        <f t="shared" si="62"/>
        <v>14196.9</v>
      </c>
      <c r="G914" s="135">
        <v>14196.9</v>
      </c>
      <c r="H914" s="80">
        <f t="shared" si="63"/>
        <v>14196.9</v>
      </c>
      <c r="I914" s="137">
        <f t="shared" si="61"/>
        <v>0</v>
      </c>
      <c r="J914" s="69" t="str">
        <f t="shared" si="64"/>
        <v>5.1.1</v>
      </c>
    </row>
    <row r="915" spans="1:10" x14ac:dyDescent="0.25">
      <c r="A915" s="66" t="s">
        <v>2026</v>
      </c>
      <c r="B915" s="66" t="s">
        <v>1014</v>
      </c>
      <c r="C915" s="135">
        <v>192450.86</v>
      </c>
      <c r="D915" s="135">
        <v>0</v>
      </c>
      <c r="E915" s="135">
        <v>0</v>
      </c>
      <c r="F915" s="80">
        <f t="shared" si="62"/>
        <v>0</v>
      </c>
      <c r="G915" s="135">
        <v>192450.86</v>
      </c>
      <c r="H915" s="80">
        <f t="shared" si="63"/>
        <v>192450.86</v>
      </c>
      <c r="I915" s="137">
        <f t="shared" si="61"/>
        <v>0</v>
      </c>
      <c r="J915" s="69" t="str">
        <f t="shared" si="64"/>
        <v>5.1.1</v>
      </c>
    </row>
    <row r="916" spans="1:10" x14ac:dyDescent="0.25">
      <c r="A916" s="66" t="s">
        <v>2027</v>
      </c>
      <c r="B916" s="66" t="s">
        <v>1015</v>
      </c>
      <c r="C916" s="135">
        <v>192450.86</v>
      </c>
      <c r="D916" s="135">
        <v>0</v>
      </c>
      <c r="E916" s="135">
        <v>0</v>
      </c>
      <c r="F916" s="80">
        <f t="shared" si="62"/>
        <v>0</v>
      </c>
      <c r="G916" s="135">
        <v>192450.86</v>
      </c>
      <c r="H916" s="80">
        <f t="shared" si="63"/>
        <v>192450.86</v>
      </c>
      <c r="I916" s="137">
        <f t="shared" si="61"/>
        <v>0</v>
      </c>
      <c r="J916" s="69" t="str">
        <f t="shared" si="64"/>
        <v>5.1.1</v>
      </c>
    </row>
    <row r="917" spans="1:10" x14ac:dyDescent="0.25">
      <c r="A917" s="66" t="s">
        <v>2028</v>
      </c>
      <c r="B917" s="66" t="s">
        <v>1016</v>
      </c>
      <c r="C917" s="135">
        <v>192450.86</v>
      </c>
      <c r="D917" s="135">
        <v>0</v>
      </c>
      <c r="E917" s="135">
        <v>0</v>
      </c>
      <c r="F917" s="80">
        <f t="shared" si="62"/>
        <v>0</v>
      </c>
      <c r="G917" s="135">
        <v>192450.86</v>
      </c>
      <c r="H917" s="80">
        <f t="shared" si="63"/>
        <v>192450.86</v>
      </c>
      <c r="I917" s="137">
        <f t="shared" si="61"/>
        <v>0</v>
      </c>
      <c r="J917" s="69" t="str">
        <f t="shared" si="64"/>
        <v>5.1.1</v>
      </c>
    </row>
    <row r="918" spans="1:10" s="170" customFormat="1" x14ac:dyDescent="0.25">
      <c r="A918" s="170" t="s">
        <v>68</v>
      </c>
      <c r="B918" s="170" t="s">
        <v>69</v>
      </c>
      <c r="C918" s="171">
        <v>82055239.599999994</v>
      </c>
      <c r="D918" s="171">
        <v>13955444.02</v>
      </c>
      <c r="E918" s="171">
        <v>72847051.319999993</v>
      </c>
      <c r="F918" s="169">
        <f t="shared" si="62"/>
        <v>-58891607.299999997</v>
      </c>
      <c r="G918" s="171">
        <v>23163632.300000001</v>
      </c>
      <c r="H918" s="169">
        <f t="shared" si="63"/>
        <v>23163632.299999997</v>
      </c>
      <c r="I918" s="172">
        <f t="shared" si="61"/>
        <v>0</v>
      </c>
      <c r="J918" s="173" t="str">
        <f t="shared" si="64"/>
        <v>5.1.2</v>
      </c>
    </row>
    <row r="919" spans="1:10" x14ac:dyDescent="0.25">
      <c r="A919" s="66" t="s">
        <v>1017</v>
      </c>
      <c r="B919" s="66" t="s">
        <v>1018</v>
      </c>
      <c r="C919" s="135">
        <v>14316.75</v>
      </c>
      <c r="D919" s="135">
        <v>1625224.86</v>
      </c>
      <c r="E919" s="135">
        <v>162950.43</v>
      </c>
      <c r="F919" s="80">
        <f t="shared" si="62"/>
        <v>1462274.4300000002</v>
      </c>
      <c r="G919" s="135">
        <v>1476591.18</v>
      </c>
      <c r="H919" s="80">
        <f t="shared" si="63"/>
        <v>1476591.1800000002</v>
      </c>
      <c r="I919" s="137">
        <f t="shared" si="61"/>
        <v>0</v>
      </c>
      <c r="J919" s="69" t="str">
        <f t="shared" si="64"/>
        <v>5.1.2</v>
      </c>
    </row>
    <row r="920" spans="1:10" x14ac:dyDescent="0.25">
      <c r="A920" s="66" t="s">
        <v>1019</v>
      </c>
      <c r="B920" s="66" t="s">
        <v>1020</v>
      </c>
      <c r="C920" s="135">
        <v>12864.91</v>
      </c>
      <c r="D920" s="135">
        <v>368956.61</v>
      </c>
      <c r="E920" s="135">
        <v>160870.45000000001</v>
      </c>
      <c r="F920" s="80">
        <f t="shared" si="62"/>
        <v>208086.15999999997</v>
      </c>
      <c r="G920" s="135">
        <v>220951.07</v>
      </c>
      <c r="H920" s="80">
        <f t="shared" si="63"/>
        <v>220951.06999999998</v>
      </c>
      <c r="I920" s="137">
        <f t="shared" si="61"/>
        <v>0</v>
      </c>
      <c r="J920" s="69" t="str">
        <f t="shared" si="64"/>
        <v>5.1.2</v>
      </c>
    </row>
    <row r="921" spans="1:10" x14ac:dyDescent="0.25">
      <c r="A921" s="66" t="s">
        <v>1021</v>
      </c>
      <c r="B921" s="66" t="s">
        <v>1022</v>
      </c>
      <c r="C921" s="135">
        <v>12864.91</v>
      </c>
      <c r="D921" s="135">
        <v>368956.61</v>
      </c>
      <c r="E921" s="135">
        <v>160870.45000000001</v>
      </c>
      <c r="F921" s="80">
        <f t="shared" si="62"/>
        <v>208086.15999999997</v>
      </c>
      <c r="G921" s="135">
        <v>220951.07</v>
      </c>
      <c r="H921" s="80">
        <f t="shared" si="63"/>
        <v>220951.06999999998</v>
      </c>
      <c r="I921" s="137">
        <f t="shared" si="61"/>
        <v>0</v>
      </c>
      <c r="J921" s="69" t="str">
        <f t="shared" si="64"/>
        <v>5.1.2</v>
      </c>
    </row>
    <row r="922" spans="1:10" x14ac:dyDescent="0.25">
      <c r="A922" s="66" t="s">
        <v>2423</v>
      </c>
      <c r="B922" s="66" t="s">
        <v>2424</v>
      </c>
      <c r="C922" s="135">
        <v>0</v>
      </c>
      <c r="D922" s="135">
        <v>1569.21</v>
      </c>
      <c r="E922" s="135">
        <v>0</v>
      </c>
      <c r="F922" s="80">
        <f t="shared" si="62"/>
        <v>1569.21</v>
      </c>
      <c r="G922" s="135">
        <v>1569.21</v>
      </c>
      <c r="H922" s="80">
        <f t="shared" si="63"/>
        <v>1569.21</v>
      </c>
      <c r="I922" s="137">
        <f t="shared" si="61"/>
        <v>0</v>
      </c>
      <c r="J922" s="69" t="str">
        <f t="shared" si="64"/>
        <v>5.1.2</v>
      </c>
    </row>
    <row r="923" spans="1:10" x14ac:dyDescent="0.25">
      <c r="A923" s="66" t="s">
        <v>2425</v>
      </c>
      <c r="B923" s="66" t="s">
        <v>2426</v>
      </c>
      <c r="C923" s="135">
        <v>0</v>
      </c>
      <c r="D923" s="135">
        <v>1569.21</v>
      </c>
      <c r="E923" s="135">
        <v>0</v>
      </c>
      <c r="F923" s="80">
        <f t="shared" si="62"/>
        <v>1569.21</v>
      </c>
      <c r="G923" s="135">
        <v>1569.21</v>
      </c>
      <c r="H923" s="80">
        <f t="shared" si="63"/>
        <v>1569.21</v>
      </c>
      <c r="I923" s="137">
        <f t="shared" si="61"/>
        <v>0</v>
      </c>
      <c r="J923" s="69" t="str">
        <f t="shared" si="64"/>
        <v>5.1.2</v>
      </c>
    </row>
    <row r="924" spans="1:10" x14ac:dyDescent="0.25">
      <c r="A924" s="66" t="s">
        <v>1023</v>
      </c>
      <c r="B924" s="66" t="s">
        <v>1024</v>
      </c>
      <c r="C924" s="135">
        <v>638.5</v>
      </c>
      <c r="D924" s="135">
        <v>132259.71</v>
      </c>
      <c r="E924" s="135">
        <v>2079.98</v>
      </c>
      <c r="F924" s="80">
        <f t="shared" si="62"/>
        <v>130179.73</v>
      </c>
      <c r="G924" s="135">
        <v>130818.23</v>
      </c>
      <c r="H924" s="80">
        <f t="shared" si="63"/>
        <v>130818.23</v>
      </c>
      <c r="I924" s="137">
        <f t="shared" si="61"/>
        <v>0</v>
      </c>
      <c r="J924" s="69" t="str">
        <f t="shared" si="64"/>
        <v>5.1.2</v>
      </c>
    </row>
    <row r="925" spans="1:10" x14ac:dyDescent="0.25">
      <c r="A925" s="66" t="s">
        <v>1025</v>
      </c>
      <c r="B925" s="66" t="s">
        <v>1026</v>
      </c>
      <c r="C925" s="135">
        <v>638.5</v>
      </c>
      <c r="D925" s="135">
        <v>132259.71</v>
      </c>
      <c r="E925" s="135">
        <v>2079.98</v>
      </c>
      <c r="F925" s="80">
        <f t="shared" si="62"/>
        <v>130179.73</v>
      </c>
      <c r="G925" s="135">
        <v>130818.23</v>
      </c>
      <c r="H925" s="80">
        <f t="shared" si="63"/>
        <v>130818.23</v>
      </c>
      <c r="I925" s="137">
        <f t="shared" si="61"/>
        <v>0</v>
      </c>
      <c r="J925" s="69" t="str">
        <f t="shared" si="64"/>
        <v>5.1.2</v>
      </c>
    </row>
    <row r="926" spans="1:10" x14ac:dyDescent="0.25">
      <c r="A926" s="66" t="s">
        <v>1353</v>
      </c>
      <c r="B926" s="66" t="s">
        <v>1354</v>
      </c>
      <c r="C926" s="135">
        <v>690.08</v>
      </c>
      <c r="D926" s="135">
        <v>1035048</v>
      </c>
      <c r="E926" s="135">
        <v>0</v>
      </c>
      <c r="F926" s="80">
        <f t="shared" si="62"/>
        <v>1035048</v>
      </c>
      <c r="G926" s="135">
        <v>1035738.08</v>
      </c>
      <c r="H926" s="80">
        <f t="shared" si="63"/>
        <v>1035738.08</v>
      </c>
      <c r="I926" s="137">
        <f t="shared" si="61"/>
        <v>0</v>
      </c>
      <c r="J926" s="69" t="str">
        <f t="shared" si="64"/>
        <v>5.1.2</v>
      </c>
    </row>
    <row r="927" spans="1:10" x14ac:dyDescent="0.25">
      <c r="A927" s="66" t="s">
        <v>1355</v>
      </c>
      <c r="B927" s="66" t="s">
        <v>1356</v>
      </c>
      <c r="C927" s="135">
        <v>690.08</v>
      </c>
      <c r="D927" s="135">
        <v>1035048</v>
      </c>
      <c r="E927" s="135">
        <v>0</v>
      </c>
      <c r="F927" s="80">
        <f t="shared" si="62"/>
        <v>1035048</v>
      </c>
      <c r="G927" s="135">
        <v>1035738.08</v>
      </c>
      <c r="H927" s="80">
        <f t="shared" si="63"/>
        <v>1035738.08</v>
      </c>
      <c r="I927" s="137">
        <f t="shared" si="61"/>
        <v>0</v>
      </c>
      <c r="J927" s="69" t="str">
        <f t="shared" si="64"/>
        <v>5.1.2</v>
      </c>
    </row>
    <row r="928" spans="1:10" x14ac:dyDescent="0.25">
      <c r="A928" s="66" t="s">
        <v>1027</v>
      </c>
      <c r="B928" s="66" t="s">
        <v>1028</v>
      </c>
      <c r="C928" s="135">
        <v>123.26</v>
      </c>
      <c r="D928" s="135">
        <v>30293.91</v>
      </c>
      <c r="E928" s="135">
        <v>0</v>
      </c>
      <c r="F928" s="80">
        <f t="shared" si="62"/>
        <v>30293.91</v>
      </c>
      <c r="G928" s="135">
        <v>30417.17</v>
      </c>
      <c r="H928" s="80">
        <f t="shared" si="63"/>
        <v>30417.17</v>
      </c>
      <c r="I928" s="137">
        <f t="shared" si="61"/>
        <v>0</v>
      </c>
      <c r="J928" s="69" t="str">
        <f t="shared" si="64"/>
        <v>5.1.2</v>
      </c>
    </row>
    <row r="929" spans="1:10" x14ac:dyDescent="0.25">
      <c r="A929" s="66" t="s">
        <v>1029</v>
      </c>
      <c r="B929" s="66" t="s">
        <v>1030</v>
      </c>
      <c r="C929" s="135">
        <v>123.26</v>
      </c>
      <c r="D929" s="135">
        <v>30293.91</v>
      </c>
      <c r="E929" s="135">
        <v>0</v>
      </c>
      <c r="F929" s="80">
        <f t="shared" si="62"/>
        <v>30293.91</v>
      </c>
      <c r="G929" s="135">
        <v>30417.17</v>
      </c>
      <c r="H929" s="80">
        <f t="shared" si="63"/>
        <v>30417.17</v>
      </c>
      <c r="I929" s="137">
        <f t="shared" si="61"/>
        <v>0</v>
      </c>
      <c r="J929" s="69" t="str">
        <f t="shared" si="64"/>
        <v>5.1.2</v>
      </c>
    </row>
    <row r="930" spans="1:10" x14ac:dyDescent="0.25">
      <c r="A930" s="66" t="s">
        <v>2427</v>
      </c>
      <c r="B930" s="66" t="s">
        <v>2428</v>
      </c>
      <c r="C930" s="135">
        <v>0</v>
      </c>
      <c r="D930" s="135">
        <v>57097.42</v>
      </c>
      <c r="E930" s="135">
        <v>0</v>
      </c>
      <c r="F930" s="80">
        <f t="shared" si="62"/>
        <v>57097.42</v>
      </c>
      <c r="G930" s="135">
        <v>57097.42</v>
      </c>
      <c r="H930" s="80">
        <f t="shared" si="63"/>
        <v>57097.42</v>
      </c>
      <c r="I930" s="137">
        <f t="shared" si="61"/>
        <v>0</v>
      </c>
      <c r="J930" s="69" t="str">
        <f t="shared" si="64"/>
        <v>5.1.2</v>
      </c>
    </row>
    <row r="931" spans="1:10" x14ac:dyDescent="0.25">
      <c r="A931" s="66" t="s">
        <v>2429</v>
      </c>
      <c r="B931" s="66" t="s">
        <v>2430</v>
      </c>
      <c r="C931" s="135">
        <v>0</v>
      </c>
      <c r="D931" s="135">
        <v>57097.42</v>
      </c>
      <c r="E931" s="135">
        <v>0</v>
      </c>
      <c r="F931" s="80">
        <f t="shared" si="62"/>
        <v>57097.42</v>
      </c>
      <c r="G931" s="135">
        <v>57097.42</v>
      </c>
      <c r="H931" s="80">
        <f t="shared" si="63"/>
        <v>57097.42</v>
      </c>
      <c r="I931" s="137">
        <f t="shared" si="61"/>
        <v>0</v>
      </c>
      <c r="J931" s="69" t="str">
        <f t="shared" si="64"/>
        <v>5.1.2</v>
      </c>
    </row>
    <row r="932" spans="1:10" x14ac:dyDescent="0.25">
      <c r="A932" s="66" t="s">
        <v>1031</v>
      </c>
      <c r="B932" s="66" t="s">
        <v>1032</v>
      </c>
      <c r="C932" s="135">
        <v>59057.97</v>
      </c>
      <c r="D932" s="135">
        <v>891935.37</v>
      </c>
      <c r="E932" s="135">
        <v>204068.3</v>
      </c>
      <c r="F932" s="80">
        <f t="shared" si="62"/>
        <v>687867.07000000007</v>
      </c>
      <c r="G932" s="135">
        <v>746925.04</v>
      </c>
      <c r="H932" s="80">
        <f t="shared" si="63"/>
        <v>746925.04</v>
      </c>
      <c r="I932" s="137">
        <f t="shared" si="61"/>
        <v>0</v>
      </c>
      <c r="J932" s="69" t="str">
        <f t="shared" si="64"/>
        <v>5.1.2</v>
      </c>
    </row>
    <row r="933" spans="1:10" x14ac:dyDescent="0.25">
      <c r="A933" s="66" t="s">
        <v>1033</v>
      </c>
      <c r="B933" s="66" t="s">
        <v>1034</v>
      </c>
      <c r="C933" s="135">
        <v>59057.97</v>
      </c>
      <c r="D933" s="135">
        <v>571029.26</v>
      </c>
      <c r="E933" s="135">
        <v>62184.32</v>
      </c>
      <c r="F933" s="80">
        <f t="shared" si="62"/>
        <v>508844.94</v>
      </c>
      <c r="G933" s="135">
        <v>567902.91</v>
      </c>
      <c r="H933" s="80">
        <f t="shared" si="63"/>
        <v>567902.91</v>
      </c>
      <c r="I933" s="137">
        <f t="shared" si="61"/>
        <v>0</v>
      </c>
      <c r="J933" s="69" t="str">
        <f t="shared" si="64"/>
        <v>5.1.2</v>
      </c>
    </row>
    <row r="934" spans="1:10" x14ac:dyDescent="0.25">
      <c r="A934" s="66" t="s">
        <v>1035</v>
      </c>
      <c r="B934" s="66" t="s">
        <v>1036</v>
      </c>
      <c r="C934" s="135">
        <v>14986.77</v>
      </c>
      <c r="D934" s="135">
        <v>167288.73000000001</v>
      </c>
      <c r="E934" s="135">
        <v>14978.29</v>
      </c>
      <c r="F934" s="80">
        <f t="shared" si="62"/>
        <v>152310.44</v>
      </c>
      <c r="G934" s="135">
        <v>167297.21</v>
      </c>
      <c r="H934" s="80">
        <f t="shared" si="63"/>
        <v>167297.21</v>
      </c>
      <c r="I934" s="137">
        <f t="shared" si="61"/>
        <v>0</v>
      </c>
      <c r="J934" s="69" t="str">
        <f t="shared" si="64"/>
        <v>5.1.2</v>
      </c>
    </row>
    <row r="935" spans="1:10" x14ac:dyDescent="0.25">
      <c r="A935" s="66" t="s">
        <v>1037</v>
      </c>
      <c r="B935" s="66" t="s">
        <v>1038</v>
      </c>
      <c r="C935" s="135">
        <v>44071.199999999997</v>
      </c>
      <c r="D935" s="135">
        <v>403740.53</v>
      </c>
      <c r="E935" s="135">
        <v>47206.03</v>
      </c>
      <c r="F935" s="80">
        <f t="shared" si="62"/>
        <v>356534.5</v>
      </c>
      <c r="G935" s="135">
        <v>400605.7</v>
      </c>
      <c r="H935" s="80">
        <f t="shared" si="63"/>
        <v>400605.7</v>
      </c>
      <c r="I935" s="137">
        <f t="shared" si="61"/>
        <v>0</v>
      </c>
      <c r="J935" s="69" t="str">
        <f t="shared" si="64"/>
        <v>5.1.2</v>
      </c>
    </row>
    <row r="936" spans="1:10" x14ac:dyDescent="0.25">
      <c r="A936" s="66" t="s">
        <v>2431</v>
      </c>
      <c r="B936" s="66" t="s">
        <v>2432</v>
      </c>
      <c r="C936" s="135">
        <v>0</v>
      </c>
      <c r="D936" s="135">
        <v>34289.599999999999</v>
      </c>
      <c r="E936" s="135">
        <v>0</v>
      </c>
      <c r="F936" s="80">
        <f t="shared" si="62"/>
        <v>34289.599999999999</v>
      </c>
      <c r="G936" s="135">
        <v>34289.599999999999</v>
      </c>
      <c r="H936" s="80">
        <f t="shared" si="63"/>
        <v>34289.599999999999</v>
      </c>
      <c r="I936" s="137">
        <f t="shared" si="61"/>
        <v>0</v>
      </c>
      <c r="J936" s="69" t="str">
        <f t="shared" si="64"/>
        <v>5.1.2</v>
      </c>
    </row>
    <row r="937" spans="1:10" x14ac:dyDescent="0.25">
      <c r="A937" s="66" t="s">
        <v>2433</v>
      </c>
      <c r="B937" s="66" t="s">
        <v>2434</v>
      </c>
      <c r="C937" s="135">
        <v>0</v>
      </c>
      <c r="D937" s="135">
        <v>34289.599999999999</v>
      </c>
      <c r="E937" s="135">
        <v>0</v>
      </c>
      <c r="F937" s="80">
        <f t="shared" si="62"/>
        <v>34289.599999999999</v>
      </c>
      <c r="G937" s="135">
        <v>34289.599999999999</v>
      </c>
      <c r="H937" s="80">
        <f t="shared" si="63"/>
        <v>34289.599999999999</v>
      </c>
      <c r="I937" s="137">
        <f t="shared" si="61"/>
        <v>0</v>
      </c>
      <c r="J937" s="69" t="str">
        <f t="shared" si="64"/>
        <v>5.1.2</v>
      </c>
    </row>
    <row r="938" spans="1:10" x14ac:dyDescent="0.25">
      <c r="A938" s="66" t="s">
        <v>2435</v>
      </c>
      <c r="B938" s="66" t="s">
        <v>2436</v>
      </c>
      <c r="C938" s="135">
        <v>0</v>
      </c>
      <c r="D938" s="135">
        <v>286616.51</v>
      </c>
      <c r="E938" s="135">
        <v>141883.98000000001</v>
      </c>
      <c r="F938" s="80">
        <f t="shared" si="62"/>
        <v>144732.53</v>
      </c>
      <c r="G938" s="135">
        <v>144732.53</v>
      </c>
      <c r="H938" s="80">
        <f t="shared" si="63"/>
        <v>144732.53</v>
      </c>
      <c r="I938" s="137">
        <f t="shared" si="61"/>
        <v>0</v>
      </c>
      <c r="J938" s="69" t="str">
        <f t="shared" si="64"/>
        <v>5.1.2</v>
      </c>
    </row>
    <row r="939" spans="1:10" x14ac:dyDescent="0.25">
      <c r="A939" s="66" t="s">
        <v>2437</v>
      </c>
      <c r="B939" s="66" t="s">
        <v>2438</v>
      </c>
      <c r="C939" s="135">
        <v>0</v>
      </c>
      <c r="D939" s="135">
        <v>286616.51</v>
      </c>
      <c r="E939" s="135">
        <v>141883.98000000001</v>
      </c>
      <c r="F939" s="80">
        <f t="shared" si="62"/>
        <v>144732.53</v>
      </c>
      <c r="G939" s="135">
        <v>144732.53</v>
      </c>
      <c r="H939" s="80">
        <f t="shared" si="63"/>
        <v>144732.53</v>
      </c>
      <c r="I939" s="137">
        <f t="shared" si="61"/>
        <v>0</v>
      </c>
      <c r="J939" s="69" t="str">
        <f t="shared" si="64"/>
        <v>5.1.2</v>
      </c>
    </row>
    <row r="940" spans="1:10" x14ac:dyDescent="0.25">
      <c r="A940" s="66" t="s">
        <v>2439</v>
      </c>
      <c r="B940" s="66" t="s">
        <v>2440</v>
      </c>
      <c r="C940" s="135">
        <v>0</v>
      </c>
      <c r="D940" s="135">
        <v>1491.65</v>
      </c>
      <c r="E940" s="135">
        <v>0</v>
      </c>
      <c r="F940" s="80">
        <f t="shared" si="62"/>
        <v>1491.65</v>
      </c>
      <c r="G940" s="135">
        <v>1491.65</v>
      </c>
      <c r="H940" s="80">
        <f t="shared" si="63"/>
        <v>1491.65</v>
      </c>
      <c r="I940" s="137">
        <f t="shared" si="61"/>
        <v>0</v>
      </c>
      <c r="J940" s="69" t="str">
        <f t="shared" si="64"/>
        <v>5.1.2</v>
      </c>
    </row>
    <row r="941" spans="1:10" x14ac:dyDescent="0.25">
      <c r="A941" s="66" t="s">
        <v>2441</v>
      </c>
      <c r="B941" s="66" t="s">
        <v>2442</v>
      </c>
      <c r="C941" s="135">
        <v>0</v>
      </c>
      <c r="D941" s="135">
        <v>1491.65</v>
      </c>
      <c r="E941" s="135">
        <v>0</v>
      </c>
      <c r="F941" s="80">
        <f t="shared" si="62"/>
        <v>1491.65</v>
      </c>
      <c r="G941" s="135">
        <v>1491.65</v>
      </c>
      <c r="H941" s="80">
        <f t="shared" si="63"/>
        <v>1491.65</v>
      </c>
      <c r="I941" s="137">
        <f t="shared" si="61"/>
        <v>0</v>
      </c>
      <c r="J941" s="69" t="str">
        <f t="shared" si="64"/>
        <v>5.1.2</v>
      </c>
    </row>
    <row r="942" spans="1:10" x14ac:dyDescent="0.25">
      <c r="A942" s="66" t="s">
        <v>2443</v>
      </c>
      <c r="B942" s="66" t="s">
        <v>2444</v>
      </c>
      <c r="C942" s="135">
        <v>0</v>
      </c>
      <c r="D942" s="135">
        <v>1491.65</v>
      </c>
      <c r="E942" s="135">
        <v>0</v>
      </c>
      <c r="F942" s="80">
        <f t="shared" si="62"/>
        <v>1491.65</v>
      </c>
      <c r="G942" s="135">
        <v>1491.65</v>
      </c>
      <c r="H942" s="80">
        <f t="shared" si="63"/>
        <v>1491.65</v>
      </c>
      <c r="I942" s="137">
        <f t="shared" si="61"/>
        <v>0</v>
      </c>
      <c r="J942" s="69" t="str">
        <f t="shared" si="64"/>
        <v>5.1.2</v>
      </c>
    </row>
    <row r="943" spans="1:10" x14ac:dyDescent="0.25">
      <c r="A943" s="66" t="s">
        <v>1039</v>
      </c>
      <c r="B943" s="66" t="s">
        <v>1040</v>
      </c>
      <c r="C943" s="135">
        <v>9590640.7799999993</v>
      </c>
      <c r="D943" s="135">
        <v>298953.65999999997</v>
      </c>
      <c r="E943" s="135">
        <v>102952.12</v>
      </c>
      <c r="F943" s="80">
        <f t="shared" si="62"/>
        <v>196001.53999999998</v>
      </c>
      <c r="G943" s="135">
        <v>9786642.3200000003</v>
      </c>
      <c r="H943" s="80">
        <f t="shared" si="63"/>
        <v>9786642.3199999984</v>
      </c>
      <c r="I943" s="137">
        <f t="shared" si="61"/>
        <v>0</v>
      </c>
      <c r="J943" s="69" t="str">
        <f t="shared" si="64"/>
        <v>5.1.2</v>
      </c>
    </row>
    <row r="944" spans="1:10" x14ac:dyDescent="0.25">
      <c r="A944" s="66" t="s">
        <v>2445</v>
      </c>
      <c r="B944" s="66" t="s">
        <v>2446</v>
      </c>
      <c r="C944" s="135">
        <v>0</v>
      </c>
      <c r="D944" s="135">
        <v>5829.91</v>
      </c>
      <c r="E944" s="135">
        <v>0</v>
      </c>
      <c r="F944" s="80">
        <f t="shared" si="62"/>
        <v>5829.91</v>
      </c>
      <c r="G944" s="135">
        <v>5829.91</v>
      </c>
      <c r="H944" s="80">
        <f t="shared" si="63"/>
        <v>5829.91</v>
      </c>
      <c r="I944" s="137">
        <f t="shared" si="61"/>
        <v>0</v>
      </c>
      <c r="J944" s="69" t="str">
        <f t="shared" si="64"/>
        <v>5.1.2</v>
      </c>
    </row>
    <row r="945" spans="1:10" x14ac:dyDescent="0.25">
      <c r="A945" s="66" t="s">
        <v>2447</v>
      </c>
      <c r="B945" s="66" t="s">
        <v>2448</v>
      </c>
      <c r="C945" s="135">
        <v>0</v>
      </c>
      <c r="D945" s="135">
        <v>5829.91</v>
      </c>
      <c r="E945" s="135">
        <v>0</v>
      </c>
      <c r="F945" s="80">
        <f t="shared" si="62"/>
        <v>5829.91</v>
      </c>
      <c r="G945" s="135">
        <v>5829.91</v>
      </c>
      <c r="H945" s="80">
        <f t="shared" si="63"/>
        <v>5829.91</v>
      </c>
      <c r="I945" s="137">
        <f t="shared" si="61"/>
        <v>0</v>
      </c>
      <c r="J945" s="69" t="str">
        <f t="shared" si="64"/>
        <v>5.1.2</v>
      </c>
    </row>
    <row r="946" spans="1:10" x14ac:dyDescent="0.25">
      <c r="A946" s="66" t="s">
        <v>2072</v>
      </c>
      <c r="B946" s="66" t="s">
        <v>2073</v>
      </c>
      <c r="C946" s="135">
        <v>1002</v>
      </c>
      <c r="D946" s="135">
        <v>1031.5</v>
      </c>
      <c r="E946" s="135">
        <v>0</v>
      </c>
      <c r="F946" s="80">
        <f t="shared" si="62"/>
        <v>1031.5</v>
      </c>
      <c r="G946" s="135">
        <v>2033.5</v>
      </c>
      <c r="H946" s="80">
        <f t="shared" si="63"/>
        <v>2033.5</v>
      </c>
      <c r="I946" s="137">
        <f t="shared" si="61"/>
        <v>0</v>
      </c>
      <c r="J946" s="69" t="str">
        <f t="shared" si="64"/>
        <v>5.1.2</v>
      </c>
    </row>
    <row r="947" spans="1:10" x14ac:dyDescent="0.25">
      <c r="A947" s="66" t="s">
        <v>2074</v>
      </c>
      <c r="B947" s="66" t="s">
        <v>2075</v>
      </c>
      <c r="C947" s="135">
        <v>1002</v>
      </c>
      <c r="D947" s="135">
        <v>1031.5</v>
      </c>
      <c r="E947" s="135">
        <v>0</v>
      </c>
      <c r="F947" s="80">
        <f t="shared" si="62"/>
        <v>1031.5</v>
      </c>
      <c r="G947" s="135">
        <v>2033.5</v>
      </c>
      <c r="H947" s="80">
        <f t="shared" si="63"/>
        <v>2033.5</v>
      </c>
      <c r="I947" s="137">
        <f t="shared" si="61"/>
        <v>0</v>
      </c>
      <c r="J947" s="69" t="str">
        <f t="shared" si="64"/>
        <v>5.1.2</v>
      </c>
    </row>
    <row r="948" spans="1:10" x14ac:dyDescent="0.25">
      <c r="A948" s="66" t="s">
        <v>2449</v>
      </c>
      <c r="B948" s="66" t="s">
        <v>2450</v>
      </c>
      <c r="C948" s="135">
        <v>0</v>
      </c>
      <c r="D948" s="135">
        <v>5568</v>
      </c>
      <c r="E948" s="135">
        <v>1740</v>
      </c>
      <c r="F948" s="80">
        <f t="shared" si="62"/>
        <v>3828</v>
      </c>
      <c r="G948" s="135">
        <v>3828</v>
      </c>
      <c r="H948" s="80">
        <f t="shared" si="63"/>
        <v>3828</v>
      </c>
      <c r="I948" s="137">
        <f t="shared" si="61"/>
        <v>0</v>
      </c>
      <c r="J948" s="69" t="str">
        <f t="shared" si="64"/>
        <v>5.1.2</v>
      </c>
    </row>
    <row r="949" spans="1:10" x14ac:dyDescent="0.25">
      <c r="A949" s="66" t="s">
        <v>2451</v>
      </c>
      <c r="B949" s="66" t="s">
        <v>2452</v>
      </c>
      <c r="C949" s="135">
        <v>0</v>
      </c>
      <c r="D949" s="135">
        <v>5568</v>
      </c>
      <c r="E949" s="135">
        <v>1740</v>
      </c>
      <c r="F949" s="80">
        <f t="shared" si="62"/>
        <v>3828</v>
      </c>
      <c r="G949" s="135">
        <v>3828</v>
      </c>
      <c r="H949" s="80">
        <f t="shared" si="63"/>
        <v>3828</v>
      </c>
      <c r="I949" s="137">
        <f t="shared" si="61"/>
        <v>0</v>
      </c>
      <c r="J949" s="69" t="str">
        <f t="shared" si="64"/>
        <v>5.1.2</v>
      </c>
    </row>
    <row r="950" spans="1:10" x14ac:dyDescent="0.25">
      <c r="A950" s="66" t="s">
        <v>2076</v>
      </c>
      <c r="B950" s="66" t="s">
        <v>2077</v>
      </c>
      <c r="C950" s="135">
        <v>1836</v>
      </c>
      <c r="D950" s="135">
        <v>313.2</v>
      </c>
      <c r="E950" s="135">
        <v>0</v>
      </c>
      <c r="F950" s="80">
        <f t="shared" si="62"/>
        <v>313.2</v>
      </c>
      <c r="G950" s="135">
        <v>2149.1999999999998</v>
      </c>
      <c r="H950" s="80">
        <f t="shared" si="63"/>
        <v>2149.1999999999998</v>
      </c>
      <c r="I950" s="137">
        <f t="shared" ref="I950:I1013" si="65">+G950-H950</f>
        <v>0</v>
      </c>
      <c r="J950" s="69" t="str">
        <f t="shared" si="64"/>
        <v>5.1.2</v>
      </c>
    </row>
    <row r="951" spans="1:10" x14ac:dyDescent="0.25">
      <c r="A951" s="66" t="s">
        <v>2078</v>
      </c>
      <c r="B951" s="66" t="s">
        <v>2079</v>
      </c>
      <c r="C951" s="135">
        <v>1836</v>
      </c>
      <c r="D951" s="135">
        <v>313.2</v>
      </c>
      <c r="E951" s="135">
        <v>0</v>
      </c>
      <c r="F951" s="80">
        <f t="shared" si="62"/>
        <v>313.2</v>
      </c>
      <c r="G951" s="135">
        <v>2149.1999999999998</v>
      </c>
      <c r="H951" s="80">
        <f t="shared" si="63"/>
        <v>2149.1999999999998</v>
      </c>
      <c r="I951" s="137">
        <f t="shared" si="65"/>
        <v>0</v>
      </c>
      <c r="J951" s="69" t="str">
        <f t="shared" si="64"/>
        <v>5.1.2</v>
      </c>
    </row>
    <row r="952" spans="1:10" x14ac:dyDescent="0.25">
      <c r="A952" s="66" t="s">
        <v>2152</v>
      </c>
      <c r="B952" s="66" t="s">
        <v>2153</v>
      </c>
      <c r="C952" s="135">
        <v>929.38</v>
      </c>
      <c r="D952" s="135">
        <v>147992.24</v>
      </c>
      <c r="E952" s="135">
        <v>73496.12</v>
      </c>
      <c r="F952" s="80">
        <f t="shared" si="62"/>
        <v>74496.12</v>
      </c>
      <c r="G952" s="135">
        <v>75425.5</v>
      </c>
      <c r="H952" s="80">
        <f t="shared" si="63"/>
        <v>75425.5</v>
      </c>
      <c r="I952" s="137">
        <f t="shared" si="65"/>
        <v>0</v>
      </c>
      <c r="J952" s="69" t="str">
        <f t="shared" si="64"/>
        <v>5.1.2</v>
      </c>
    </row>
    <row r="953" spans="1:10" x14ac:dyDescent="0.25">
      <c r="A953" s="66" t="s">
        <v>2154</v>
      </c>
      <c r="B953" s="66" t="s">
        <v>2155</v>
      </c>
      <c r="C953" s="135">
        <v>929.38</v>
      </c>
      <c r="D953" s="135">
        <v>147992.24</v>
      </c>
      <c r="E953" s="135">
        <v>73496.12</v>
      </c>
      <c r="F953" s="80">
        <f t="shared" si="62"/>
        <v>74496.12</v>
      </c>
      <c r="G953" s="135">
        <v>75425.5</v>
      </c>
      <c r="H953" s="80">
        <f t="shared" si="63"/>
        <v>75425.5</v>
      </c>
      <c r="I953" s="137">
        <f t="shared" si="65"/>
        <v>0</v>
      </c>
      <c r="J953" s="69" t="str">
        <f t="shared" si="64"/>
        <v>5.1.2</v>
      </c>
    </row>
    <row r="954" spans="1:10" x14ac:dyDescent="0.25">
      <c r="A954" s="66" t="s">
        <v>1041</v>
      </c>
      <c r="B954" s="66" t="s">
        <v>1042</v>
      </c>
      <c r="C954" s="135">
        <v>587</v>
      </c>
      <c r="D954" s="135">
        <v>102679.87</v>
      </c>
      <c r="E954" s="135">
        <v>22248.03</v>
      </c>
      <c r="F954" s="80">
        <f t="shared" si="62"/>
        <v>80431.839999999997</v>
      </c>
      <c r="G954" s="135">
        <v>81018.84</v>
      </c>
      <c r="H954" s="80">
        <f t="shared" si="63"/>
        <v>81018.84</v>
      </c>
      <c r="I954" s="137">
        <f t="shared" si="65"/>
        <v>0</v>
      </c>
      <c r="J954" s="69" t="str">
        <f t="shared" si="64"/>
        <v>5.1.2</v>
      </c>
    </row>
    <row r="955" spans="1:10" x14ac:dyDescent="0.25">
      <c r="A955" s="66" t="s">
        <v>1043</v>
      </c>
      <c r="B955" s="66" t="s">
        <v>1044</v>
      </c>
      <c r="C955" s="135">
        <v>587</v>
      </c>
      <c r="D955" s="135">
        <v>102679.87</v>
      </c>
      <c r="E955" s="135">
        <v>22248.03</v>
      </c>
      <c r="F955" s="80">
        <f t="shared" si="62"/>
        <v>80431.839999999997</v>
      </c>
      <c r="G955" s="135">
        <v>81018.84</v>
      </c>
      <c r="H955" s="80">
        <f t="shared" si="63"/>
        <v>81018.84</v>
      </c>
      <c r="I955" s="137">
        <f t="shared" si="65"/>
        <v>0</v>
      </c>
      <c r="J955" s="69" t="str">
        <f t="shared" si="64"/>
        <v>5.1.2</v>
      </c>
    </row>
    <row r="956" spans="1:10" x14ac:dyDescent="0.25">
      <c r="A956" s="66" t="s">
        <v>1045</v>
      </c>
      <c r="B956" s="66" t="s">
        <v>1046</v>
      </c>
      <c r="C956" s="135">
        <v>194.6</v>
      </c>
      <c r="D956" s="135">
        <v>11539.4</v>
      </c>
      <c r="E956" s="135">
        <v>1694.18</v>
      </c>
      <c r="F956" s="80">
        <f t="shared" si="62"/>
        <v>9845.2199999999993</v>
      </c>
      <c r="G956" s="135">
        <v>10039.82</v>
      </c>
      <c r="H956" s="80">
        <f t="shared" si="63"/>
        <v>10039.82</v>
      </c>
      <c r="I956" s="137">
        <f t="shared" si="65"/>
        <v>0</v>
      </c>
      <c r="J956" s="69" t="str">
        <f t="shared" si="64"/>
        <v>5.1.2</v>
      </c>
    </row>
    <row r="957" spans="1:10" x14ac:dyDescent="0.25">
      <c r="A957" s="66" t="s">
        <v>1047</v>
      </c>
      <c r="B957" s="66" t="s">
        <v>1048</v>
      </c>
      <c r="C957" s="135">
        <v>194.6</v>
      </c>
      <c r="D957" s="135">
        <v>11539.4</v>
      </c>
      <c r="E957" s="135">
        <v>1694.18</v>
      </c>
      <c r="F957" s="80">
        <f t="shared" si="62"/>
        <v>9845.2199999999993</v>
      </c>
      <c r="G957" s="135">
        <v>10039.82</v>
      </c>
      <c r="H957" s="80">
        <f t="shared" si="63"/>
        <v>10039.82</v>
      </c>
      <c r="I957" s="137">
        <f t="shared" si="65"/>
        <v>0</v>
      </c>
      <c r="J957" s="69" t="str">
        <f t="shared" si="64"/>
        <v>5.1.2</v>
      </c>
    </row>
    <row r="958" spans="1:10" x14ac:dyDescent="0.25">
      <c r="A958" s="66" t="s">
        <v>2453</v>
      </c>
      <c r="B958" s="66" t="s">
        <v>2454</v>
      </c>
      <c r="C958" s="135">
        <v>0</v>
      </c>
      <c r="D958" s="135">
        <v>17480.8</v>
      </c>
      <c r="E958" s="135">
        <v>3626.39</v>
      </c>
      <c r="F958" s="80">
        <f t="shared" si="62"/>
        <v>13854.41</v>
      </c>
      <c r="G958" s="135">
        <v>13854.41</v>
      </c>
      <c r="H958" s="80">
        <f t="shared" si="63"/>
        <v>13854.41</v>
      </c>
      <c r="I958" s="137">
        <f t="shared" si="65"/>
        <v>0</v>
      </c>
      <c r="J958" s="69" t="str">
        <f t="shared" si="64"/>
        <v>5.1.2</v>
      </c>
    </row>
    <row r="959" spans="1:10" x14ac:dyDescent="0.25">
      <c r="A959" s="66" t="s">
        <v>2455</v>
      </c>
      <c r="B959" s="66" t="s">
        <v>2456</v>
      </c>
      <c r="C959" s="135">
        <v>0</v>
      </c>
      <c r="D959" s="135">
        <v>17480.8</v>
      </c>
      <c r="E959" s="135">
        <v>3626.39</v>
      </c>
      <c r="F959" s="80">
        <f t="shared" si="62"/>
        <v>13854.41</v>
      </c>
      <c r="G959" s="135">
        <v>13854.41</v>
      </c>
      <c r="H959" s="80">
        <f t="shared" si="63"/>
        <v>13854.41</v>
      </c>
      <c r="I959" s="137">
        <f t="shared" si="65"/>
        <v>0</v>
      </c>
      <c r="J959" s="69" t="str">
        <f t="shared" si="64"/>
        <v>5.1.2</v>
      </c>
    </row>
    <row r="960" spans="1:10" x14ac:dyDescent="0.25">
      <c r="A960" s="66" t="s">
        <v>1049</v>
      </c>
      <c r="B960" s="66" t="s">
        <v>1050</v>
      </c>
      <c r="C960" s="135">
        <v>9586091.8000000007</v>
      </c>
      <c r="D960" s="135">
        <v>6518.74</v>
      </c>
      <c r="E960" s="135">
        <v>147.4</v>
      </c>
      <c r="F960" s="80">
        <f t="shared" si="62"/>
        <v>6371.34</v>
      </c>
      <c r="G960" s="135">
        <v>9592463.1400000006</v>
      </c>
      <c r="H960" s="80">
        <f t="shared" si="63"/>
        <v>9592463.1400000006</v>
      </c>
      <c r="I960" s="137">
        <f t="shared" si="65"/>
        <v>0</v>
      </c>
      <c r="J960" s="69" t="str">
        <f t="shared" si="64"/>
        <v>5.1.2</v>
      </c>
    </row>
    <row r="961" spans="1:10" x14ac:dyDescent="0.25">
      <c r="A961" s="66" t="s">
        <v>1051</v>
      </c>
      <c r="B961" s="66" t="s">
        <v>1052</v>
      </c>
      <c r="C961" s="135">
        <v>9586091.8000000007</v>
      </c>
      <c r="D961" s="135">
        <v>6518.74</v>
      </c>
      <c r="E961" s="135">
        <v>147.4</v>
      </c>
      <c r="F961" s="80">
        <f t="shared" si="62"/>
        <v>6371.34</v>
      </c>
      <c r="G961" s="135">
        <v>9592463.1400000006</v>
      </c>
      <c r="H961" s="80">
        <f t="shared" si="63"/>
        <v>9592463.1400000006</v>
      </c>
      <c r="I961" s="137">
        <f t="shared" si="65"/>
        <v>0</v>
      </c>
      <c r="J961" s="69" t="str">
        <f t="shared" si="64"/>
        <v>5.1.2</v>
      </c>
    </row>
    <row r="962" spans="1:10" x14ac:dyDescent="0.25">
      <c r="A962" s="66" t="s">
        <v>2457</v>
      </c>
      <c r="B962" s="66" t="s">
        <v>2458</v>
      </c>
      <c r="C962" s="135">
        <v>0</v>
      </c>
      <c r="D962" s="135">
        <v>101734.2</v>
      </c>
      <c r="E962" s="135">
        <v>3132</v>
      </c>
      <c r="F962" s="80">
        <f t="shared" si="62"/>
        <v>98602.2</v>
      </c>
      <c r="G962" s="135">
        <v>98602.2</v>
      </c>
      <c r="H962" s="80">
        <f t="shared" si="63"/>
        <v>98602.2</v>
      </c>
      <c r="I962" s="137">
        <f t="shared" si="65"/>
        <v>0</v>
      </c>
      <c r="J962" s="69" t="str">
        <f t="shared" si="64"/>
        <v>5.1.2</v>
      </c>
    </row>
    <row r="963" spans="1:10" x14ac:dyDescent="0.25">
      <c r="A963" s="66" t="s">
        <v>2459</v>
      </c>
      <c r="B963" s="66" t="s">
        <v>2460</v>
      </c>
      <c r="C963" s="135">
        <v>0</v>
      </c>
      <c r="D963" s="135">
        <v>81829.45</v>
      </c>
      <c r="E963" s="135">
        <v>0</v>
      </c>
      <c r="F963" s="80">
        <f t="shared" ref="F963:F1026" si="66">+D963-E963</f>
        <v>81829.45</v>
      </c>
      <c r="G963" s="135">
        <v>81829.45</v>
      </c>
      <c r="H963" s="80">
        <f t="shared" ref="H963:H1026" si="67">+C963+F963</f>
        <v>81829.45</v>
      </c>
      <c r="I963" s="137">
        <f t="shared" si="65"/>
        <v>0</v>
      </c>
      <c r="J963" s="69" t="str">
        <f t="shared" ref="J963:J1026" si="68">MID(A963,1,5)</f>
        <v>5.1.2</v>
      </c>
    </row>
    <row r="964" spans="1:10" x14ac:dyDescent="0.25">
      <c r="A964" s="66" t="s">
        <v>2461</v>
      </c>
      <c r="B964" s="66" t="s">
        <v>2462</v>
      </c>
      <c r="C964" s="135">
        <v>0</v>
      </c>
      <c r="D964" s="135">
        <v>81829.45</v>
      </c>
      <c r="E964" s="135">
        <v>0</v>
      </c>
      <c r="F964" s="80">
        <f t="shared" si="66"/>
        <v>81829.45</v>
      </c>
      <c r="G964" s="135">
        <v>81829.45</v>
      </c>
      <c r="H964" s="80">
        <f t="shared" si="67"/>
        <v>81829.45</v>
      </c>
      <c r="I964" s="137">
        <f t="shared" si="65"/>
        <v>0</v>
      </c>
      <c r="J964" s="69" t="str">
        <f t="shared" si="68"/>
        <v>5.1.2</v>
      </c>
    </row>
    <row r="965" spans="1:10" x14ac:dyDescent="0.25">
      <c r="A965" s="66" t="s">
        <v>2463</v>
      </c>
      <c r="B965" s="66" t="s">
        <v>2464</v>
      </c>
      <c r="C965" s="135">
        <v>0</v>
      </c>
      <c r="D965" s="135">
        <v>19904.75</v>
      </c>
      <c r="E965" s="135">
        <v>3132</v>
      </c>
      <c r="F965" s="80">
        <f t="shared" si="66"/>
        <v>16772.75</v>
      </c>
      <c r="G965" s="135">
        <v>16772.75</v>
      </c>
      <c r="H965" s="80">
        <f t="shared" si="67"/>
        <v>16772.75</v>
      </c>
      <c r="I965" s="137">
        <f t="shared" si="65"/>
        <v>0</v>
      </c>
      <c r="J965" s="69" t="str">
        <f t="shared" si="68"/>
        <v>5.1.2</v>
      </c>
    </row>
    <row r="966" spans="1:10" x14ac:dyDescent="0.25">
      <c r="A966" s="66" t="s">
        <v>2465</v>
      </c>
      <c r="B966" s="66" t="s">
        <v>2466</v>
      </c>
      <c r="C966" s="135">
        <v>0</v>
      </c>
      <c r="D966" s="135">
        <v>19904.75</v>
      </c>
      <c r="E966" s="135">
        <v>3132</v>
      </c>
      <c r="F966" s="80">
        <f t="shared" si="66"/>
        <v>16772.75</v>
      </c>
      <c r="G966" s="135">
        <v>16772.75</v>
      </c>
      <c r="H966" s="80">
        <f t="shared" si="67"/>
        <v>16772.75</v>
      </c>
      <c r="I966" s="137">
        <f t="shared" si="65"/>
        <v>0</v>
      </c>
      <c r="J966" s="69" t="str">
        <f t="shared" si="68"/>
        <v>5.1.2</v>
      </c>
    </row>
    <row r="967" spans="1:10" x14ac:dyDescent="0.25">
      <c r="A967" s="66" t="s">
        <v>1500</v>
      </c>
      <c r="B967" s="66" t="s">
        <v>1501</v>
      </c>
      <c r="C967" s="135">
        <v>71120891</v>
      </c>
      <c r="D967" s="135">
        <v>8423944.7799999993</v>
      </c>
      <c r="E967" s="135">
        <v>71725853.5</v>
      </c>
      <c r="F967" s="80">
        <f t="shared" si="66"/>
        <v>-63301908.719999999</v>
      </c>
      <c r="G967" s="135">
        <v>7818982.2800000003</v>
      </c>
      <c r="H967" s="80">
        <f t="shared" si="67"/>
        <v>7818982.2800000012</v>
      </c>
      <c r="I967" s="137">
        <f t="shared" si="65"/>
        <v>0</v>
      </c>
      <c r="J967" s="69" t="str">
        <f t="shared" si="68"/>
        <v>5.1.2</v>
      </c>
    </row>
    <row r="968" spans="1:10" x14ac:dyDescent="0.25">
      <c r="A968" s="66" t="s">
        <v>1502</v>
      </c>
      <c r="B968" s="66" t="s">
        <v>1503</v>
      </c>
      <c r="C968" s="135">
        <v>71120891</v>
      </c>
      <c r="D968" s="135">
        <v>8423944.7799999993</v>
      </c>
      <c r="E968" s="135">
        <v>71725853.5</v>
      </c>
      <c r="F968" s="80">
        <f t="shared" si="66"/>
        <v>-63301908.719999999</v>
      </c>
      <c r="G968" s="135">
        <v>7818982.2800000003</v>
      </c>
      <c r="H968" s="80">
        <f t="shared" si="67"/>
        <v>7818982.2800000012</v>
      </c>
      <c r="I968" s="137">
        <f t="shared" si="65"/>
        <v>0</v>
      </c>
      <c r="J968" s="69" t="str">
        <f t="shared" si="68"/>
        <v>5.1.2</v>
      </c>
    </row>
    <row r="969" spans="1:10" x14ac:dyDescent="0.25">
      <c r="A969" s="66" t="s">
        <v>1504</v>
      </c>
      <c r="B969" s="66" t="s">
        <v>1505</v>
      </c>
      <c r="C969" s="135">
        <v>71009309</v>
      </c>
      <c r="D969" s="135">
        <v>8386561.3099999996</v>
      </c>
      <c r="E969" s="135">
        <v>71723907.5</v>
      </c>
      <c r="F969" s="80">
        <f t="shared" si="66"/>
        <v>-63337346.189999998</v>
      </c>
      <c r="G969" s="135">
        <v>7671962.8099999996</v>
      </c>
      <c r="H969" s="80">
        <f t="shared" si="67"/>
        <v>7671962.8100000024</v>
      </c>
      <c r="I969" s="137">
        <f t="shared" si="65"/>
        <v>0</v>
      </c>
      <c r="J969" s="69" t="str">
        <f t="shared" si="68"/>
        <v>5.1.2</v>
      </c>
    </row>
    <row r="970" spans="1:10" x14ac:dyDescent="0.25">
      <c r="A970" s="66" t="s">
        <v>1666</v>
      </c>
      <c r="B970" s="66" t="s">
        <v>1667</v>
      </c>
      <c r="C970" s="135">
        <v>111582</v>
      </c>
      <c r="D970" s="135">
        <v>37383.47</v>
      </c>
      <c r="E970" s="135">
        <v>1946</v>
      </c>
      <c r="F970" s="80">
        <f t="shared" si="66"/>
        <v>35437.47</v>
      </c>
      <c r="G970" s="135">
        <v>147019.47</v>
      </c>
      <c r="H970" s="80">
        <f t="shared" si="67"/>
        <v>147019.47</v>
      </c>
      <c r="I970" s="137">
        <f t="shared" si="65"/>
        <v>0</v>
      </c>
      <c r="J970" s="69" t="str">
        <f t="shared" si="68"/>
        <v>5.1.2</v>
      </c>
    </row>
    <row r="971" spans="1:10" x14ac:dyDescent="0.25">
      <c r="A971" s="66" t="s">
        <v>2080</v>
      </c>
      <c r="B971" s="66" t="s">
        <v>2081</v>
      </c>
      <c r="C971" s="135">
        <v>14268</v>
      </c>
      <c r="D971" s="135">
        <v>169650.84</v>
      </c>
      <c r="E971" s="135">
        <v>0</v>
      </c>
      <c r="F971" s="80">
        <f t="shared" si="66"/>
        <v>169650.84</v>
      </c>
      <c r="G971" s="135">
        <v>183918.84</v>
      </c>
      <c r="H971" s="80">
        <f t="shared" si="67"/>
        <v>183918.84</v>
      </c>
      <c r="I971" s="137">
        <f t="shared" si="65"/>
        <v>0</v>
      </c>
      <c r="J971" s="69" t="str">
        <f t="shared" si="68"/>
        <v>5.1.2</v>
      </c>
    </row>
    <row r="972" spans="1:10" x14ac:dyDescent="0.25">
      <c r="A972" s="66" t="s">
        <v>2467</v>
      </c>
      <c r="B972" s="66" t="s">
        <v>2468</v>
      </c>
      <c r="C972" s="135">
        <v>0</v>
      </c>
      <c r="D972" s="135">
        <v>1539.97</v>
      </c>
      <c r="E972" s="135">
        <v>0</v>
      </c>
      <c r="F972" s="80">
        <f t="shared" si="66"/>
        <v>1539.97</v>
      </c>
      <c r="G972" s="135">
        <v>1539.97</v>
      </c>
      <c r="H972" s="80">
        <f t="shared" si="67"/>
        <v>1539.97</v>
      </c>
      <c r="I972" s="137">
        <f t="shared" si="65"/>
        <v>0</v>
      </c>
      <c r="J972" s="69" t="str">
        <f t="shared" si="68"/>
        <v>5.1.2</v>
      </c>
    </row>
    <row r="973" spans="1:10" x14ac:dyDescent="0.25">
      <c r="A973" s="66" t="s">
        <v>2469</v>
      </c>
      <c r="B973" s="66" t="s">
        <v>2470</v>
      </c>
      <c r="C973" s="135">
        <v>0</v>
      </c>
      <c r="D973" s="135">
        <v>1539.97</v>
      </c>
      <c r="E973" s="135">
        <v>0</v>
      </c>
      <c r="F973" s="80">
        <f t="shared" si="66"/>
        <v>1539.97</v>
      </c>
      <c r="G973" s="135">
        <v>1539.97</v>
      </c>
      <c r="H973" s="80">
        <f t="shared" si="67"/>
        <v>1539.97</v>
      </c>
      <c r="I973" s="137">
        <f t="shared" si="65"/>
        <v>0</v>
      </c>
      <c r="J973" s="69" t="str">
        <f t="shared" si="68"/>
        <v>5.1.2</v>
      </c>
    </row>
    <row r="974" spans="1:10" x14ac:dyDescent="0.25">
      <c r="A974" s="66" t="s">
        <v>2471</v>
      </c>
      <c r="B974" s="66" t="s">
        <v>2472</v>
      </c>
      <c r="C974" s="135">
        <v>0</v>
      </c>
      <c r="D974" s="135">
        <v>146071.66</v>
      </c>
      <c r="E974" s="135">
        <v>0</v>
      </c>
      <c r="F974" s="80">
        <f t="shared" si="66"/>
        <v>146071.66</v>
      </c>
      <c r="G974" s="135">
        <v>146071.66</v>
      </c>
      <c r="H974" s="80">
        <f t="shared" si="67"/>
        <v>146071.66</v>
      </c>
      <c r="I974" s="137">
        <f t="shared" si="65"/>
        <v>0</v>
      </c>
      <c r="J974" s="69" t="str">
        <f t="shared" si="68"/>
        <v>5.1.2</v>
      </c>
    </row>
    <row r="975" spans="1:10" x14ac:dyDescent="0.25">
      <c r="A975" s="66" t="s">
        <v>2473</v>
      </c>
      <c r="B975" s="66" t="s">
        <v>2474</v>
      </c>
      <c r="C975" s="135">
        <v>0</v>
      </c>
      <c r="D975" s="135">
        <v>146071.66</v>
      </c>
      <c r="E975" s="135">
        <v>0</v>
      </c>
      <c r="F975" s="80">
        <f t="shared" si="66"/>
        <v>146071.66</v>
      </c>
      <c r="G975" s="135">
        <v>146071.66</v>
      </c>
      <c r="H975" s="80">
        <f t="shared" si="67"/>
        <v>146071.66</v>
      </c>
      <c r="I975" s="137">
        <f t="shared" si="65"/>
        <v>0</v>
      </c>
      <c r="J975" s="69" t="str">
        <f t="shared" si="68"/>
        <v>5.1.2</v>
      </c>
    </row>
    <row r="976" spans="1:10" x14ac:dyDescent="0.25">
      <c r="A976" s="66" t="s">
        <v>2475</v>
      </c>
      <c r="B976" s="66" t="s">
        <v>2476</v>
      </c>
      <c r="C976" s="135">
        <v>0</v>
      </c>
      <c r="D976" s="135">
        <v>12715.22</v>
      </c>
      <c r="E976" s="135">
        <v>0</v>
      </c>
      <c r="F976" s="80">
        <f t="shared" si="66"/>
        <v>12715.22</v>
      </c>
      <c r="G976" s="135">
        <v>12715.22</v>
      </c>
      <c r="H976" s="80">
        <f t="shared" si="67"/>
        <v>12715.22</v>
      </c>
      <c r="I976" s="137">
        <f t="shared" si="65"/>
        <v>0</v>
      </c>
      <c r="J976" s="69" t="str">
        <f t="shared" si="68"/>
        <v>5.1.2</v>
      </c>
    </row>
    <row r="977" spans="1:10" x14ac:dyDescent="0.25">
      <c r="A977" s="66" t="s">
        <v>2477</v>
      </c>
      <c r="B977" s="66" t="s">
        <v>2478</v>
      </c>
      <c r="C977" s="135">
        <v>0</v>
      </c>
      <c r="D977" s="135">
        <v>12715.22</v>
      </c>
      <c r="E977" s="135">
        <v>0</v>
      </c>
      <c r="F977" s="80">
        <f t="shared" si="66"/>
        <v>12715.22</v>
      </c>
      <c r="G977" s="135">
        <v>12715.22</v>
      </c>
      <c r="H977" s="80">
        <f t="shared" si="67"/>
        <v>12715.22</v>
      </c>
      <c r="I977" s="137">
        <f t="shared" si="65"/>
        <v>0</v>
      </c>
      <c r="J977" s="69" t="str">
        <f t="shared" si="68"/>
        <v>5.1.2</v>
      </c>
    </row>
    <row r="978" spans="1:10" x14ac:dyDescent="0.25">
      <c r="A978" s="66" t="s">
        <v>2082</v>
      </c>
      <c r="B978" s="66" t="s">
        <v>2083</v>
      </c>
      <c r="C978" s="135">
        <v>14268</v>
      </c>
      <c r="D978" s="135">
        <v>9323.99</v>
      </c>
      <c r="E978" s="135">
        <v>0</v>
      </c>
      <c r="F978" s="80">
        <f t="shared" si="66"/>
        <v>9323.99</v>
      </c>
      <c r="G978" s="135">
        <v>23591.99</v>
      </c>
      <c r="H978" s="80">
        <f t="shared" si="67"/>
        <v>23591.989999999998</v>
      </c>
      <c r="I978" s="137">
        <f t="shared" si="65"/>
        <v>0</v>
      </c>
      <c r="J978" s="69" t="str">
        <f t="shared" si="68"/>
        <v>5.1.2</v>
      </c>
    </row>
    <row r="979" spans="1:10" x14ac:dyDescent="0.25">
      <c r="A979" s="66" t="s">
        <v>2084</v>
      </c>
      <c r="B979" s="66" t="s">
        <v>2085</v>
      </c>
      <c r="C979" s="135">
        <v>14268</v>
      </c>
      <c r="D979" s="135">
        <v>9323.99</v>
      </c>
      <c r="E979" s="135">
        <v>0</v>
      </c>
      <c r="F979" s="80">
        <f t="shared" si="66"/>
        <v>9323.99</v>
      </c>
      <c r="G979" s="135">
        <v>23591.99</v>
      </c>
      <c r="H979" s="80">
        <f t="shared" si="67"/>
        <v>23591.989999999998</v>
      </c>
      <c r="I979" s="137">
        <f t="shared" si="65"/>
        <v>0</v>
      </c>
      <c r="J979" s="69" t="str">
        <f t="shared" si="68"/>
        <v>5.1.2</v>
      </c>
    </row>
    <row r="980" spans="1:10" x14ac:dyDescent="0.25">
      <c r="A980" s="66" t="s">
        <v>1053</v>
      </c>
      <c r="B980" s="66" t="s">
        <v>1054</v>
      </c>
      <c r="C980" s="135">
        <v>1256065.1000000001</v>
      </c>
      <c r="D980" s="135">
        <v>2442508.66</v>
      </c>
      <c r="E980" s="135">
        <v>648094.97</v>
      </c>
      <c r="F980" s="80">
        <f t="shared" si="66"/>
        <v>1794413.6900000002</v>
      </c>
      <c r="G980" s="135">
        <v>3050478.79</v>
      </c>
      <c r="H980" s="80">
        <f t="shared" si="67"/>
        <v>3050478.79</v>
      </c>
      <c r="I980" s="137">
        <f t="shared" si="65"/>
        <v>0</v>
      </c>
      <c r="J980" s="69" t="str">
        <f t="shared" si="68"/>
        <v>5.1.2</v>
      </c>
    </row>
    <row r="981" spans="1:10" x14ac:dyDescent="0.25">
      <c r="A981" s="66" t="s">
        <v>1506</v>
      </c>
      <c r="B981" s="66" t="s">
        <v>1507</v>
      </c>
      <c r="C981" s="135">
        <v>199066</v>
      </c>
      <c r="D981" s="135">
        <v>56758.92</v>
      </c>
      <c r="E981" s="135">
        <v>16003.14</v>
      </c>
      <c r="F981" s="80">
        <f t="shared" si="66"/>
        <v>40755.78</v>
      </c>
      <c r="G981" s="135">
        <v>239821.78</v>
      </c>
      <c r="H981" s="80">
        <f t="shared" si="67"/>
        <v>239821.78</v>
      </c>
      <c r="I981" s="137">
        <f t="shared" si="65"/>
        <v>0</v>
      </c>
      <c r="J981" s="69" t="str">
        <f t="shared" si="68"/>
        <v>5.1.2</v>
      </c>
    </row>
    <row r="982" spans="1:10" x14ac:dyDescent="0.25">
      <c r="A982" s="66" t="s">
        <v>1508</v>
      </c>
      <c r="B982" s="66" t="s">
        <v>1509</v>
      </c>
      <c r="C982" s="135">
        <v>199066</v>
      </c>
      <c r="D982" s="135">
        <v>49620.56</v>
      </c>
      <c r="E982" s="135">
        <v>12433.96</v>
      </c>
      <c r="F982" s="80">
        <f t="shared" si="66"/>
        <v>37186.6</v>
      </c>
      <c r="G982" s="135">
        <v>236252.6</v>
      </c>
      <c r="H982" s="80">
        <f t="shared" si="67"/>
        <v>236252.6</v>
      </c>
      <c r="I982" s="137">
        <f t="shared" si="65"/>
        <v>0</v>
      </c>
      <c r="J982" s="69" t="str">
        <f t="shared" si="68"/>
        <v>5.1.2</v>
      </c>
    </row>
    <row r="983" spans="1:10" x14ac:dyDescent="0.25">
      <c r="A983" s="66" t="s">
        <v>2479</v>
      </c>
      <c r="B983" s="66" t="s">
        <v>2480</v>
      </c>
      <c r="C983" s="135">
        <v>0</v>
      </c>
      <c r="D983" s="135">
        <v>7138.36</v>
      </c>
      <c r="E983" s="135">
        <v>3569.18</v>
      </c>
      <c r="F983" s="80">
        <f t="shared" si="66"/>
        <v>3569.18</v>
      </c>
      <c r="G983" s="135">
        <v>3569.18</v>
      </c>
      <c r="H983" s="80">
        <f t="shared" si="67"/>
        <v>3569.18</v>
      </c>
      <c r="I983" s="137">
        <f t="shared" si="65"/>
        <v>0</v>
      </c>
      <c r="J983" s="69" t="str">
        <f t="shared" si="68"/>
        <v>5.1.2</v>
      </c>
    </row>
    <row r="984" spans="1:10" x14ac:dyDescent="0.25">
      <c r="A984" s="66" t="s">
        <v>1055</v>
      </c>
      <c r="B984" s="66" t="s">
        <v>1056</v>
      </c>
      <c r="C984" s="135">
        <v>361.66</v>
      </c>
      <c r="D984" s="135">
        <v>50198.13</v>
      </c>
      <c r="E984" s="135">
        <v>21021.51</v>
      </c>
      <c r="F984" s="80">
        <f t="shared" si="66"/>
        <v>29176.62</v>
      </c>
      <c r="G984" s="135">
        <v>29538.28</v>
      </c>
      <c r="H984" s="80">
        <f t="shared" si="67"/>
        <v>29538.28</v>
      </c>
      <c r="I984" s="137">
        <f t="shared" si="65"/>
        <v>0</v>
      </c>
      <c r="J984" s="69" t="str">
        <f t="shared" si="68"/>
        <v>5.1.2</v>
      </c>
    </row>
    <row r="985" spans="1:10" x14ac:dyDescent="0.25">
      <c r="A985" s="66" t="s">
        <v>1057</v>
      </c>
      <c r="B985" s="66" t="s">
        <v>1058</v>
      </c>
      <c r="C985" s="135">
        <v>361.66</v>
      </c>
      <c r="D985" s="135">
        <v>50198.13</v>
      </c>
      <c r="E985" s="135">
        <v>21021.51</v>
      </c>
      <c r="F985" s="80">
        <f t="shared" si="66"/>
        <v>29176.62</v>
      </c>
      <c r="G985" s="135">
        <v>29538.28</v>
      </c>
      <c r="H985" s="80">
        <f t="shared" si="67"/>
        <v>29538.28</v>
      </c>
      <c r="I985" s="137">
        <f t="shared" si="65"/>
        <v>0</v>
      </c>
      <c r="J985" s="69" t="str">
        <f t="shared" si="68"/>
        <v>5.1.2</v>
      </c>
    </row>
    <row r="986" spans="1:10" x14ac:dyDescent="0.25">
      <c r="A986" s="66" t="s">
        <v>2481</v>
      </c>
      <c r="B986" s="66" t="s">
        <v>2482</v>
      </c>
      <c r="C986" s="135">
        <v>0</v>
      </c>
      <c r="D986" s="135">
        <v>52097.88</v>
      </c>
      <c r="E986" s="135">
        <v>0</v>
      </c>
      <c r="F986" s="80">
        <f t="shared" si="66"/>
        <v>52097.88</v>
      </c>
      <c r="G986" s="135">
        <v>52097.88</v>
      </c>
      <c r="H986" s="80">
        <f t="shared" si="67"/>
        <v>52097.88</v>
      </c>
      <c r="I986" s="137">
        <f t="shared" si="65"/>
        <v>0</v>
      </c>
      <c r="J986" s="69" t="str">
        <f t="shared" si="68"/>
        <v>5.1.2</v>
      </c>
    </row>
    <row r="987" spans="1:10" x14ac:dyDescent="0.25">
      <c r="A987" s="66" t="s">
        <v>2483</v>
      </c>
      <c r="B987" s="66" t="s">
        <v>2484</v>
      </c>
      <c r="C987" s="135">
        <v>0</v>
      </c>
      <c r="D987" s="135">
        <v>52097.88</v>
      </c>
      <c r="E987" s="135">
        <v>0</v>
      </c>
      <c r="F987" s="80">
        <f t="shared" si="66"/>
        <v>52097.88</v>
      </c>
      <c r="G987" s="135">
        <v>52097.88</v>
      </c>
      <c r="H987" s="80">
        <f t="shared" si="67"/>
        <v>52097.88</v>
      </c>
      <c r="I987" s="137">
        <f t="shared" si="65"/>
        <v>0</v>
      </c>
      <c r="J987" s="69" t="str">
        <f t="shared" si="68"/>
        <v>5.1.2</v>
      </c>
    </row>
    <row r="988" spans="1:10" x14ac:dyDescent="0.25">
      <c r="A988" s="66" t="s">
        <v>2485</v>
      </c>
      <c r="B988" s="66" t="s">
        <v>2486</v>
      </c>
      <c r="C988" s="135">
        <v>0</v>
      </c>
      <c r="D988" s="135">
        <v>439161.28</v>
      </c>
      <c r="E988" s="135">
        <v>250595.72</v>
      </c>
      <c r="F988" s="80">
        <f t="shared" si="66"/>
        <v>188565.56000000003</v>
      </c>
      <c r="G988" s="135">
        <v>188565.56</v>
      </c>
      <c r="H988" s="80">
        <f t="shared" si="67"/>
        <v>188565.56000000003</v>
      </c>
      <c r="I988" s="137">
        <f t="shared" si="65"/>
        <v>0</v>
      </c>
      <c r="J988" s="69" t="str">
        <f t="shared" si="68"/>
        <v>5.1.2</v>
      </c>
    </row>
    <row r="989" spans="1:10" x14ac:dyDescent="0.25">
      <c r="A989" s="66" t="s">
        <v>2487</v>
      </c>
      <c r="B989" s="66" t="s">
        <v>2488</v>
      </c>
      <c r="C989" s="135">
        <v>0</v>
      </c>
      <c r="D989" s="135">
        <v>439161.28</v>
      </c>
      <c r="E989" s="135">
        <v>250595.72</v>
      </c>
      <c r="F989" s="80">
        <f t="shared" si="66"/>
        <v>188565.56000000003</v>
      </c>
      <c r="G989" s="135">
        <v>188565.56</v>
      </c>
      <c r="H989" s="80">
        <f t="shared" si="67"/>
        <v>188565.56000000003</v>
      </c>
      <c r="I989" s="137">
        <f t="shared" si="65"/>
        <v>0</v>
      </c>
      <c r="J989" s="69" t="str">
        <f t="shared" si="68"/>
        <v>5.1.2</v>
      </c>
    </row>
    <row r="990" spans="1:10" x14ac:dyDescent="0.25">
      <c r="A990" s="66" t="s">
        <v>2489</v>
      </c>
      <c r="B990" s="66" t="s">
        <v>2490</v>
      </c>
      <c r="C990" s="135">
        <v>0</v>
      </c>
      <c r="D990" s="135">
        <v>398617.91</v>
      </c>
      <c r="E990" s="135">
        <v>1852</v>
      </c>
      <c r="F990" s="80">
        <f t="shared" si="66"/>
        <v>396765.91</v>
      </c>
      <c r="G990" s="135">
        <v>396765.91</v>
      </c>
      <c r="H990" s="80">
        <f t="shared" si="67"/>
        <v>396765.91</v>
      </c>
      <c r="I990" s="137">
        <f t="shared" si="65"/>
        <v>0</v>
      </c>
      <c r="J990" s="69" t="str">
        <f t="shared" si="68"/>
        <v>5.1.2</v>
      </c>
    </row>
    <row r="991" spans="1:10" x14ac:dyDescent="0.25">
      <c r="A991" s="66" t="s">
        <v>2491</v>
      </c>
      <c r="B991" s="66" t="s">
        <v>2492</v>
      </c>
      <c r="C991" s="135">
        <v>0</v>
      </c>
      <c r="D991" s="135">
        <v>398617.91</v>
      </c>
      <c r="E991" s="135">
        <v>1852</v>
      </c>
      <c r="F991" s="80">
        <f t="shared" si="66"/>
        <v>396765.91</v>
      </c>
      <c r="G991" s="135">
        <v>396765.91</v>
      </c>
      <c r="H991" s="80">
        <f t="shared" si="67"/>
        <v>396765.91</v>
      </c>
      <c r="I991" s="137">
        <f t="shared" si="65"/>
        <v>0</v>
      </c>
      <c r="J991" s="69" t="str">
        <f t="shared" si="68"/>
        <v>5.1.2</v>
      </c>
    </row>
    <row r="992" spans="1:10" x14ac:dyDescent="0.25">
      <c r="A992" s="66" t="s">
        <v>2493</v>
      </c>
      <c r="B992" s="66" t="s">
        <v>2494</v>
      </c>
      <c r="C992" s="135">
        <v>0</v>
      </c>
      <c r="D992" s="135">
        <v>200.63</v>
      </c>
      <c r="E992" s="135">
        <v>0</v>
      </c>
      <c r="F992" s="80">
        <f t="shared" si="66"/>
        <v>200.63</v>
      </c>
      <c r="G992" s="135">
        <v>200.63</v>
      </c>
      <c r="H992" s="80">
        <f t="shared" si="67"/>
        <v>200.63</v>
      </c>
      <c r="I992" s="137">
        <f t="shared" si="65"/>
        <v>0</v>
      </c>
      <c r="J992" s="69" t="str">
        <f t="shared" si="68"/>
        <v>5.1.2</v>
      </c>
    </row>
    <row r="993" spans="1:10" x14ac:dyDescent="0.25">
      <c r="A993" s="66" t="s">
        <v>2495</v>
      </c>
      <c r="B993" s="66" t="s">
        <v>2496</v>
      </c>
      <c r="C993" s="135">
        <v>0</v>
      </c>
      <c r="D993" s="135">
        <v>200.63</v>
      </c>
      <c r="E993" s="135">
        <v>0</v>
      </c>
      <c r="F993" s="80">
        <f t="shared" si="66"/>
        <v>200.63</v>
      </c>
      <c r="G993" s="135">
        <v>200.63</v>
      </c>
      <c r="H993" s="80">
        <f t="shared" si="67"/>
        <v>200.63</v>
      </c>
      <c r="I993" s="137">
        <f t="shared" si="65"/>
        <v>0</v>
      </c>
      <c r="J993" s="69" t="str">
        <f t="shared" si="68"/>
        <v>5.1.2</v>
      </c>
    </row>
    <row r="994" spans="1:10" x14ac:dyDescent="0.25">
      <c r="A994" s="66" t="s">
        <v>2086</v>
      </c>
      <c r="B994" s="66" t="s">
        <v>2087</v>
      </c>
      <c r="C994" s="135">
        <v>1054201.44</v>
      </c>
      <c r="D994" s="135">
        <v>857773.77</v>
      </c>
      <c r="E994" s="135">
        <v>13888.38</v>
      </c>
      <c r="F994" s="80">
        <f t="shared" si="66"/>
        <v>843885.39</v>
      </c>
      <c r="G994" s="135">
        <v>1898086.83</v>
      </c>
      <c r="H994" s="80">
        <f t="shared" si="67"/>
        <v>1898086.83</v>
      </c>
      <c r="I994" s="137">
        <f t="shared" si="65"/>
        <v>0</v>
      </c>
      <c r="J994" s="69" t="str">
        <f t="shared" si="68"/>
        <v>5.1.2</v>
      </c>
    </row>
    <row r="995" spans="1:10" x14ac:dyDescent="0.25">
      <c r="A995" s="66" t="s">
        <v>2088</v>
      </c>
      <c r="B995" s="66" t="s">
        <v>2089</v>
      </c>
      <c r="C995" s="135">
        <v>1054201.44</v>
      </c>
      <c r="D995" s="135">
        <v>857773.77</v>
      </c>
      <c r="E995" s="135">
        <v>13888.38</v>
      </c>
      <c r="F995" s="80">
        <f t="shared" si="66"/>
        <v>843885.39</v>
      </c>
      <c r="G995" s="135">
        <v>1898086.83</v>
      </c>
      <c r="H995" s="80">
        <f t="shared" si="67"/>
        <v>1898086.83</v>
      </c>
      <c r="I995" s="137">
        <f t="shared" si="65"/>
        <v>0</v>
      </c>
      <c r="J995" s="69" t="str">
        <f t="shared" si="68"/>
        <v>5.1.2</v>
      </c>
    </row>
    <row r="996" spans="1:10" x14ac:dyDescent="0.25">
      <c r="A996" s="66" t="s">
        <v>2090</v>
      </c>
      <c r="B996" s="66" t="s">
        <v>2091</v>
      </c>
      <c r="C996" s="135">
        <v>2436</v>
      </c>
      <c r="D996" s="135">
        <v>587700.14</v>
      </c>
      <c r="E996" s="135">
        <v>344734.22</v>
      </c>
      <c r="F996" s="80">
        <f t="shared" si="66"/>
        <v>242965.92000000004</v>
      </c>
      <c r="G996" s="135">
        <v>245401.92</v>
      </c>
      <c r="H996" s="80">
        <f t="shared" si="67"/>
        <v>245401.92000000004</v>
      </c>
      <c r="I996" s="137">
        <f t="shared" si="65"/>
        <v>0</v>
      </c>
      <c r="J996" s="69" t="str">
        <f t="shared" si="68"/>
        <v>5.1.2</v>
      </c>
    </row>
    <row r="997" spans="1:10" x14ac:dyDescent="0.25">
      <c r="A997" s="66" t="s">
        <v>2092</v>
      </c>
      <c r="B997" s="66" t="s">
        <v>2093</v>
      </c>
      <c r="C997" s="135">
        <v>2436</v>
      </c>
      <c r="D997" s="135">
        <v>587700.14</v>
      </c>
      <c r="E997" s="135">
        <v>344734.22</v>
      </c>
      <c r="F997" s="80">
        <f t="shared" si="66"/>
        <v>242965.92000000004</v>
      </c>
      <c r="G997" s="135">
        <v>245401.92</v>
      </c>
      <c r="H997" s="80">
        <f t="shared" si="67"/>
        <v>245401.92000000004</v>
      </c>
      <c r="I997" s="137">
        <f t="shared" si="65"/>
        <v>0</v>
      </c>
      <c r="J997" s="69" t="str">
        <f t="shared" si="68"/>
        <v>5.1.2</v>
      </c>
    </row>
    <row r="998" spans="1:10" s="170" customFormat="1" x14ac:dyDescent="0.25">
      <c r="A998" s="170" t="s">
        <v>70</v>
      </c>
      <c r="B998" s="170" t="s">
        <v>71</v>
      </c>
      <c r="C998" s="171">
        <v>51047244.399999999</v>
      </c>
      <c r="D998" s="171">
        <v>184023558.13</v>
      </c>
      <c r="E998" s="171">
        <v>51771271.509999998</v>
      </c>
      <c r="F998" s="169">
        <f t="shared" si="66"/>
        <v>132252286.62</v>
      </c>
      <c r="G998" s="171">
        <v>183299531.02000001</v>
      </c>
      <c r="H998" s="169">
        <f t="shared" si="67"/>
        <v>183299531.02000001</v>
      </c>
      <c r="I998" s="172">
        <f t="shared" si="65"/>
        <v>0</v>
      </c>
      <c r="J998" s="173" t="str">
        <f t="shared" si="68"/>
        <v>5.1.3</v>
      </c>
    </row>
    <row r="999" spans="1:10" x14ac:dyDescent="0.25">
      <c r="A999" s="66" t="s">
        <v>1059</v>
      </c>
      <c r="B999" s="66" t="s">
        <v>1060</v>
      </c>
      <c r="C999" s="135">
        <v>10059005.140000001</v>
      </c>
      <c r="D999" s="135">
        <v>13878189.550000001</v>
      </c>
      <c r="E999" s="135">
        <v>2452008.19</v>
      </c>
      <c r="F999" s="80">
        <f t="shared" si="66"/>
        <v>11426181.360000001</v>
      </c>
      <c r="G999" s="135">
        <v>21485186.5</v>
      </c>
      <c r="H999" s="80">
        <f t="shared" si="67"/>
        <v>21485186.5</v>
      </c>
      <c r="I999" s="137">
        <f t="shared" si="65"/>
        <v>0</v>
      </c>
      <c r="J999" s="69" t="str">
        <f t="shared" si="68"/>
        <v>5.1.3</v>
      </c>
    </row>
    <row r="1000" spans="1:10" x14ac:dyDescent="0.25">
      <c r="A1000" s="66" t="s">
        <v>1061</v>
      </c>
      <c r="B1000" s="66" t="s">
        <v>1062</v>
      </c>
      <c r="C1000" s="135">
        <v>9637159.5999999996</v>
      </c>
      <c r="D1000" s="135">
        <v>12846891.17</v>
      </c>
      <c r="E1000" s="135">
        <v>2141191</v>
      </c>
      <c r="F1000" s="80">
        <f t="shared" si="66"/>
        <v>10705700.17</v>
      </c>
      <c r="G1000" s="135">
        <v>20342859.77</v>
      </c>
      <c r="H1000" s="80">
        <f t="shared" si="67"/>
        <v>20342859.77</v>
      </c>
      <c r="I1000" s="137">
        <f t="shared" si="65"/>
        <v>0</v>
      </c>
      <c r="J1000" s="69" t="str">
        <f t="shared" si="68"/>
        <v>5.1.3</v>
      </c>
    </row>
    <row r="1001" spans="1:10" x14ac:dyDescent="0.25">
      <c r="A1001" s="66" t="s">
        <v>1063</v>
      </c>
      <c r="B1001" s="66" t="s">
        <v>1064</v>
      </c>
      <c r="C1001" s="135">
        <v>2388438</v>
      </c>
      <c r="D1001" s="135">
        <v>4263378.57</v>
      </c>
      <c r="E1001" s="135">
        <v>2141191</v>
      </c>
      <c r="F1001" s="80">
        <f t="shared" si="66"/>
        <v>2122187.5700000003</v>
      </c>
      <c r="G1001" s="135">
        <v>4510625.57</v>
      </c>
      <c r="H1001" s="80">
        <f t="shared" si="67"/>
        <v>4510625.57</v>
      </c>
      <c r="I1001" s="137">
        <f t="shared" si="65"/>
        <v>0</v>
      </c>
      <c r="J1001" s="69" t="str">
        <f t="shared" si="68"/>
        <v>5.1.3</v>
      </c>
    </row>
    <row r="1002" spans="1:10" x14ac:dyDescent="0.25">
      <c r="A1002" s="66" t="s">
        <v>2094</v>
      </c>
      <c r="B1002" s="66" t="s">
        <v>2095</v>
      </c>
      <c r="C1002" s="135">
        <v>7248721.5999999996</v>
      </c>
      <c r="D1002" s="135">
        <v>8583512.5999999996</v>
      </c>
      <c r="E1002" s="135">
        <v>0</v>
      </c>
      <c r="F1002" s="80">
        <f t="shared" si="66"/>
        <v>8583512.5999999996</v>
      </c>
      <c r="G1002" s="135">
        <v>15832234.199999999</v>
      </c>
      <c r="H1002" s="80">
        <f t="shared" si="67"/>
        <v>15832234.199999999</v>
      </c>
      <c r="I1002" s="137">
        <f t="shared" si="65"/>
        <v>0</v>
      </c>
      <c r="J1002" s="69" t="str">
        <f t="shared" si="68"/>
        <v>5.1.3</v>
      </c>
    </row>
    <row r="1003" spans="1:10" x14ac:dyDescent="0.25">
      <c r="A1003" s="66" t="s">
        <v>2497</v>
      </c>
      <c r="B1003" s="66" t="s">
        <v>2498</v>
      </c>
      <c r="C1003" s="135">
        <v>0</v>
      </c>
      <c r="D1003" s="135">
        <v>555.6</v>
      </c>
      <c r="E1003" s="135">
        <v>0</v>
      </c>
      <c r="F1003" s="80">
        <f t="shared" si="66"/>
        <v>555.6</v>
      </c>
      <c r="G1003" s="135">
        <v>555.6</v>
      </c>
      <c r="H1003" s="80">
        <f t="shared" si="67"/>
        <v>555.6</v>
      </c>
      <c r="I1003" s="137">
        <f t="shared" si="65"/>
        <v>0</v>
      </c>
      <c r="J1003" s="69" t="str">
        <f t="shared" si="68"/>
        <v>5.1.3</v>
      </c>
    </row>
    <row r="1004" spans="1:10" x14ac:dyDescent="0.25">
      <c r="A1004" s="66" t="s">
        <v>2499</v>
      </c>
      <c r="B1004" s="66" t="s">
        <v>2500</v>
      </c>
      <c r="C1004" s="135">
        <v>0</v>
      </c>
      <c r="D1004" s="135">
        <v>555.6</v>
      </c>
      <c r="E1004" s="135">
        <v>0</v>
      </c>
      <c r="F1004" s="80">
        <f t="shared" si="66"/>
        <v>555.6</v>
      </c>
      <c r="G1004" s="135">
        <v>555.6</v>
      </c>
      <c r="H1004" s="80">
        <f t="shared" si="67"/>
        <v>555.6</v>
      </c>
      <c r="I1004" s="137">
        <f t="shared" si="65"/>
        <v>0</v>
      </c>
      <c r="J1004" s="69" t="str">
        <f t="shared" si="68"/>
        <v>5.1.3</v>
      </c>
    </row>
    <row r="1005" spans="1:10" x14ac:dyDescent="0.25">
      <c r="A1005" s="66" t="s">
        <v>2096</v>
      </c>
      <c r="B1005" s="66" t="s">
        <v>2097</v>
      </c>
      <c r="C1005" s="135">
        <v>28722</v>
      </c>
      <c r="D1005" s="135">
        <v>76274</v>
      </c>
      <c r="E1005" s="135">
        <v>28722</v>
      </c>
      <c r="F1005" s="80">
        <f t="shared" si="66"/>
        <v>47552</v>
      </c>
      <c r="G1005" s="135">
        <v>76274</v>
      </c>
      <c r="H1005" s="80">
        <f t="shared" si="67"/>
        <v>76274</v>
      </c>
      <c r="I1005" s="137">
        <f t="shared" si="65"/>
        <v>0</v>
      </c>
      <c r="J1005" s="69" t="str">
        <f t="shared" si="68"/>
        <v>5.1.3</v>
      </c>
    </row>
    <row r="1006" spans="1:10" x14ac:dyDescent="0.25">
      <c r="A1006" s="66" t="s">
        <v>2098</v>
      </c>
      <c r="B1006" s="66" t="s">
        <v>2099</v>
      </c>
      <c r="C1006" s="135">
        <v>28722</v>
      </c>
      <c r="D1006" s="135">
        <v>76274</v>
      </c>
      <c r="E1006" s="135">
        <v>28722</v>
      </c>
      <c r="F1006" s="80">
        <f t="shared" si="66"/>
        <v>47552</v>
      </c>
      <c r="G1006" s="135">
        <v>76274</v>
      </c>
      <c r="H1006" s="80">
        <f t="shared" si="67"/>
        <v>76274</v>
      </c>
      <c r="I1006" s="137">
        <f t="shared" si="65"/>
        <v>0</v>
      </c>
      <c r="J1006" s="69" t="str">
        <f t="shared" si="68"/>
        <v>5.1.3</v>
      </c>
    </row>
    <row r="1007" spans="1:10" x14ac:dyDescent="0.25">
      <c r="A1007" s="66" t="s">
        <v>1510</v>
      </c>
      <c r="B1007" s="66" t="s">
        <v>1511</v>
      </c>
      <c r="C1007" s="135">
        <v>140744.06</v>
      </c>
      <c r="D1007" s="135">
        <v>280838.84999999998</v>
      </c>
      <c r="E1007" s="135">
        <v>140744.06</v>
      </c>
      <c r="F1007" s="80">
        <f t="shared" si="66"/>
        <v>140094.78999999998</v>
      </c>
      <c r="G1007" s="135">
        <v>280838.84999999998</v>
      </c>
      <c r="H1007" s="80">
        <f t="shared" si="67"/>
        <v>280838.84999999998</v>
      </c>
      <c r="I1007" s="137">
        <f t="shared" si="65"/>
        <v>0</v>
      </c>
      <c r="J1007" s="69" t="str">
        <f t="shared" si="68"/>
        <v>5.1.3</v>
      </c>
    </row>
    <row r="1008" spans="1:10" x14ac:dyDescent="0.25">
      <c r="A1008" s="66" t="s">
        <v>1512</v>
      </c>
      <c r="B1008" s="66" t="s">
        <v>1513</v>
      </c>
      <c r="C1008" s="135">
        <v>140744.06</v>
      </c>
      <c r="D1008" s="135">
        <v>280838.84999999998</v>
      </c>
      <c r="E1008" s="135">
        <v>140744.06</v>
      </c>
      <c r="F1008" s="80">
        <f t="shared" si="66"/>
        <v>140094.78999999998</v>
      </c>
      <c r="G1008" s="135">
        <v>280838.84999999998</v>
      </c>
      <c r="H1008" s="80">
        <f t="shared" si="67"/>
        <v>280838.84999999998</v>
      </c>
      <c r="I1008" s="137">
        <f t="shared" si="65"/>
        <v>0</v>
      </c>
      <c r="J1008" s="69" t="str">
        <f t="shared" si="68"/>
        <v>5.1.3</v>
      </c>
    </row>
    <row r="1009" spans="1:10" x14ac:dyDescent="0.25">
      <c r="A1009" s="66" t="s">
        <v>2501</v>
      </c>
      <c r="B1009" s="66" t="s">
        <v>2502</v>
      </c>
      <c r="C1009" s="135">
        <v>0</v>
      </c>
      <c r="D1009" s="135">
        <v>340817.01</v>
      </c>
      <c r="E1009" s="135">
        <v>2213.9899999999998</v>
      </c>
      <c r="F1009" s="80">
        <f t="shared" si="66"/>
        <v>338603.02</v>
      </c>
      <c r="G1009" s="135">
        <v>338603.02</v>
      </c>
      <c r="H1009" s="80">
        <f t="shared" si="67"/>
        <v>338603.02</v>
      </c>
      <c r="I1009" s="137">
        <f t="shared" si="65"/>
        <v>0</v>
      </c>
      <c r="J1009" s="69" t="str">
        <f t="shared" si="68"/>
        <v>5.1.3</v>
      </c>
    </row>
    <row r="1010" spans="1:10" x14ac:dyDescent="0.25">
      <c r="A1010" s="66" t="s">
        <v>2503</v>
      </c>
      <c r="B1010" s="66" t="s">
        <v>2504</v>
      </c>
      <c r="C1010" s="135">
        <v>0</v>
      </c>
      <c r="D1010" s="135">
        <v>340817.01</v>
      </c>
      <c r="E1010" s="135">
        <v>2213.9899999999998</v>
      </c>
      <c r="F1010" s="80">
        <f t="shared" si="66"/>
        <v>338603.02</v>
      </c>
      <c r="G1010" s="135">
        <v>338603.02</v>
      </c>
      <c r="H1010" s="80">
        <f t="shared" si="67"/>
        <v>338603.02</v>
      </c>
      <c r="I1010" s="137">
        <f t="shared" si="65"/>
        <v>0</v>
      </c>
      <c r="J1010" s="69" t="str">
        <f t="shared" si="68"/>
        <v>5.1.3</v>
      </c>
    </row>
    <row r="1011" spans="1:10" x14ac:dyDescent="0.25">
      <c r="A1011" s="66" t="s">
        <v>2505</v>
      </c>
      <c r="B1011" s="66" t="s">
        <v>2506</v>
      </c>
      <c r="C1011" s="135">
        <v>0</v>
      </c>
      <c r="D1011" s="135">
        <v>1191.96</v>
      </c>
      <c r="E1011" s="135">
        <v>0</v>
      </c>
      <c r="F1011" s="80">
        <f t="shared" si="66"/>
        <v>1191.96</v>
      </c>
      <c r="G1011" s="135">
        <v>1191.96</v>
      </c>
      <c r="H1011" s="80">
        <f t="shared" si="67"/>
        <v>1191.96</v>
      </c>
      <c r="I1011" s="137">
        <f t="shared" si="65"/>
        <v>0</v>
      </c>
      <c r="J1011" s="69" t="str">
        <f t="shared" si="68"/>
        <v>5.1.3</v>
      </c>
    </row>
    <row r="1012" spans="1:10" x14ac:dyDescent="0.25">
      <c r="A1012" s="66" t="s">
        <v>2507</v>
      </c>
      <c r="B1012" s="66" t="s">
        <v>2508</v>
      </c>
      <c r="C1012" s="135">
        <v>0</v>
      </c>
      <c r="D1012" s="135">
        <v>1191.96</v>
      </c>
      <c r="E1012" s="135">
        <v>0</v>
      </c>
      <c r="F1012" s="80">
        <f t="shared" si="66"/>
        <v>1191.96</v>
      </c>
      <c r="G1012" s="135">
        <v>1191.96</v>
      </c>
      <c r="H1012" s="80">
        <f t="shared" si="67"/>
        <v>1191.96</v>
      </c>
      <c r="I1012" s="137">
        <f t="shared" si="65"/>
        <v>0</v>
      </c>
      <c r="J1012" s="69" t="str">
        <f t="shared" si="68"/>
        <v>5.1.3</v>
      </c>
    </row>
    <row r="1013" spans="1:10" x14ac:dyDescent="0.25">
      <c r="A1013" s="66" t="s">
        <v>1514</v>
      </c>
      <c r="B1013" s="66" t="s">
        <v>1515</v>
      </c>
      <c r="C1013" s="135">
        <v>249864.81</v>
      </c>
      <c r="D1013" s="135">
        <v>278567.25</v>
      </c>
      <c r="E1013" s="135">
        <v>113640.14</v>
      </c>
      <c r="F1013" s="80">
        <f t="shared" si="66"/>
        <v>164927.10999999999</v>
      </c>
      <c r="G1013" s="135">
        <v>414791.92</v>
      </c>
      <c r="H1013" s="80">
        <f t="shared" si="67"/>
        <v>414791.92</v>
      </c>
      <c r="I1013" s="137">
        <f t="shared" si="65"/>
        <v>0</v>
      </c>
      <c r="J1013" s="69" t="str">
        <f t="shared" si="68"/>
        <v>5.1.3</v>
      </c>
    </row>
    <row r="1014" spans="1:10" x14ac:dyDescent="0.25">
      <c r="A1014" s="66" t="s">
        <v>1516</v>
      </c>
      <c r="B1014" s="66" t="s">
        <v>1517</v>
      </c>
      <c r="C1014" s="135">
        <v>249864.81</v>
      </c>
      <c r="D1014" s="135">
        <v>278567.25</v>
      </c>
      <c r="E1014" s="135">
        <v>113640.14</v>
      </c>
      <c r="F1014" s="80">
        <f t="shared" si="66"/>
        <v>164927.10999999999</v>
      </c>
      <c r="G1014" s="135">
        <v>414791.92</v>
      </c>
      <c r="H1014" s="80">
        <f t="shared" si="67"/>
        <v>414791.92</v>
      </c>
      <c r="I1014" s="137">
        <f t="shared" ref="I1014:I1077" si="69">+G1014-H1014</f>
        <v>0</v>
      </c>
      <c r="J1014" s="69" t="str">
        <f t="shared" si="68"/>
        <v>5.1.3</v>
      </c>
    </row>
    <row r="1015" spans="1:10" x14ac:dyDescent="0.25">
      <c r="A1015" s="66" t="s">
        <v>1065</v>
      </c>
      <c r="B1015" s="66" t="s">
        <v>1066</v>
      </c>
      <c r="C1015" s="135">
        <v>2514.67</v>
      </c>
      <c r="D1015" s="135">
        <v>53053.71</v>
      </c>
      <c r="E1015" s="135">
        <v>25497</v>
      </c>
      <c r="F1015" s="80">
        <f t="shared" si="66"/>
        <v>27556.71</v>
      </c>
      <c r="G1015" s="135">
        <v>30071.38</v>
      </c>
      <c r="H1015" s="80">
        <f t="shared" si="67"/>
        <v>30071.379999999997</v>
      </c>
      <c r="I1015" s="137">
        <f t="shared" si="69"/>
        <v>0</v>
      </c>
      <c r="J1015" s="69" t="str">
        <f t="shared" si="68"/>
        <v>5.1.3</v>
      </c>
    </row>
    <row r="1016" spans="1:10" x14ac:dyDescent="0.25">
      <c r="A1016" s="66" t="s">
        <v>1067</v>
      </c>
      <c r="B1016" s="66" t="s">
        <v>1068</v>
      </c>
      <c r="C1016" s="135">
        <v>2514.67</v>
      </c>
      <c r="D1016" s="135">
        <v>53053.71</v>
      </c>
      <c r="E1016" s="135">
        <v>25497</v>
      </c>
      <c r="F1016" s="80">
        <f t="shared" si="66"/>
        <v>27556.71</v>
      </c>
      <c r="G1016" s="135">
        <v>30071.38</v>
      </c>
      <c r="H1016" s="80">
        <f t="shared" si="67"/>
        <v>30071.379999999997</v>
      </c>
      <c r="I1016" s="137">
        <f t="shared" si="69"/>
        <v>0</v>
      </c>
      <c r="J1016" s="69" t="str">
        <f t="shared" si="68"/>
        <v>5.1.3</v>
      </c>
    </row>
    <row r="1017" spans="1:10" x14ac:dyDescent="0.25">
      <c r="A1017" s="66" t="s">
        <v>2509</v>
      </c>
      <c r="B1017" s="66" t="s">
        <v>2510</v>
      </c>
      <c r="C1017" s="135">
        <v>0</v>
      </c>
      <c r="D1017" s="135">
        <v>17347821.350000001</v>
      </c>
      <c r="E1017" s="135">
        <v>0</v>
      </c>
      <c r="F1017" s="80">
        <f t="shared" si="66"/>
        <v>17347821.350000001</v>
      </c>
      <c r="G1017" s="135">
        <v>17347821.350000001</v>
      </c>
      <c r="H1017" s="80">
        <f t="shared" si="67"/>
        <v>17347821.350000001</v>
      </c>
      <c r="I1017" s="137">
        <f t="shared" si="69"/>
        <v>0</v>
      </c>
      <c r="J1017" s="69" t="str">
        <f t="shared" si="68"/>
        <v>5.1.3</v>
      </c>
    </row>
    <row r="1018" spans="1:10" x14ac:dyDescent="0.25">
      <c r="A1018" s="66" t="s">
        <v>2511</v>
      </c>
      <c r="B1018" s="66" t="s">
        <v>2512</v>
      </c>
      <c r="C1018" s="135">
        <v>0</v>
      </c>
      <c r="D1018" s="135">
        <v>975935.28</v>
      </c>
      <c r="E1018" s="135">
        <v>0</v>
      </c>
      <c r="F1018" s="80">
        <f t="shared" si="66"/>
        <v>975935.28</v>
      </c>
      <c r="G1018" s="135">
        <v>975935.28</v>
      </c>
      <c r="H1018" s="80">
        <f t="shared" si="67"/>
        <v>975935.28</v>
      </c>
      <c r="I1018" s="137">
        <f t="shared" si="69"/>
        <v>0</v>
      </c>
      <c r="J1018" s="69" t="str">
        <f t="shared" si="68"/>
        <v>5.1.3</v>
      </c>
    </row>
    <row r="1019" spans="1:10" x14ac:dyDescent="0.25">
      <c r="A1019" s="66" t="s">
        <v>2513</v>
      </c>
      <c r="B1019" s="66" t="s">
        <v>2514</v>
      </c>
      <c r="C1019" s="135">
        <v>0</v>
      </c>
      <c r="D1019" s="135">
        <v>975935.28</v>
      </c>
      <c r="E1019" s="135">
        <v>0</v>
      </c>
      <c r="F1019" s="80">
        <f t="shared" si="66"/>
        <v>975935.28</v>
      </c>
      <c r="G1019" s="135">
        <v>975935.28</v>
      </c>
      <c r="H1019" s="80">
        <f t="shared" si="67"/>
        <v>975935.28</v>
      </c>
      <c r="I1019" s="137">
        <f t="shared" si="69"/>
        <v>0</v>
      </c>
      <c r="J1019" s="69" t="str">
        <f t="shared" si="68"/>
        <v>5.1.3</v>
      </c>
    </row>
    <row r="1020" spans="1:10" x14ac:dyDescent="0.25">
      <c r="A1020" s="66" t="s">
        <v>2515</v>
      </c>
      <c r="B1020" s="66" t="s">
        <v>2516</v>
      </c>
      <c r="C1020" s="135">
        <v>0</v>
      </c>
      <c r="D1020" s="135">
        <v>393580.57</v>
      </c>
      <c r="E1020" s="135">
        <v>0</v>
      </c>
      <c r="F1020" s="80">
        <f t="shared" si="66"/>
        <v>393580.57</v>
      </c>
      <c r="G1020" s="135">
        <v>393580.57</v>
      </c>
      <c r="H1020" s="80">
        <f t="shared" si="67"/>
        <v>393580.57</v>
      </c>
      <c r="I1020" s="137">
        <f t="shared" si="69"/>
        <v>0</v>
      </c>
      <c r="J1020" s="69" t="str">
        <f t="shared" si="68"/>
        <v>5.1.3</v>
      </c>
    </row>
    <row r="1021" spans="1:10" x14ac:dyDescent="0.25">
      <c r="A1021" s="66" t="s">
        <v>2517</v>
      </c>
      <c r="B1021" s="66" t="s">
        <v>2518</v>
      </c>
      <c r="C1021" s="135">
        <v>0</v>
      </c>
      <c r="D1021" s="135">
        <v>393580.57</v>
      </c>
      <c r="E1021" s="135">
        <v>0</v>
      </c>
      <c r="F1021" s="80">
        <f t="shared" si="66"/>
        <v>393580.57</v>
      </c>
      <c r="G1021" s="135">
        <v>393580.57</v>
      </c>
      <c r="H1021" s="80">
        <f t="shared" si="67"/>
        <v>393580.57</v>
      </c>
      <c r="I1021" s="137">
        <f t="shared" si="69"/>
        <v>0</v>
      </c>
      <c r="J1021" s="69" t="str">
        <f t="shared" si="68"/>
        <v>5.1.3</v>
      </c>
    </row>
    <row r="1022" spans="1:10" x14ac:dyDescent="0.25">
      <c r="A1022" s="66" t="s">
        <v>2519</v>
      </c>
      <c r="B1022" s="66" t="s">
        <v>2520</v>
      </c>
      <c r="C1022" s="135">
        <v>0</v>
      </c>
      <c r="D1022" s="135">
        <v>4299472.9800000004</v>
      </c>
      <c r="E1022" s="135">
        <v>0</v>
      </c>
      <c r="F1022" s="80">
        <f t="shared" si="66"/>
        <v>4299472.9800000004</v>
      </c>
      <c r="G1022" s="135">
        <v>4299472.9800000004</v>
      </c>
      <c r="H1022" s="80">
        <f t="shared" si="67"/>
        <v>4299472.9800000004</v>
      </c>
      <c r="I1022" s="137">
        <f t="shared" si="69"/>
        <v>0</v>
      </c>
      <c r="J1022" s="69" t="str">
        <f t="shared" si="68"/>
        <v>5.1.3</v>
      </c>
    </row>
    <row r="1023" spans="1:10" x14ac:dyDescent="0.25">
      <c r="A1023" s="66" t="s">
        <v>2521</v>
      </c>
      <c r="B1023" s="66" t="s">
        <v>2522</v>
      </c>
      <c r="C1023" s="135">
        <v>0</v>
      </c>
      <c r="D1023" s="135">
        <v>4299472.9800000004</v>
      </c>
      <c r="E1023" s="135">
        <v>0</v>
      </c>
      <c r="F1023" s="80">
        <f t="shared" si="66"/>
        <v>4299472.9800000004</v>
      </c>
      <c r="G1023" s="135">
        <v>4299472.9800000004</v>
      </c>
      <c r="H1023" s="80">
        <f t="shared" si="67"/>
        <v>4299472.9800000004</v>
      </c>
      <c r="I1023" s="137">
        <f t="shared" si="69"/>
        <v>0</v>
      </c>
      <c r="J1023" s="69" t="str">
        <f t="shared" si="68"/>
        <v>5.1.3</v>
      </c>
    </row>
    <row r="1024" spans="1:10" x14ac:dyDescent="0.25">
      <c r="A1024" s="66" t="s">
        <v>2523</v>
      </c>
      <c r="B1024" s="66" t="s">
        <v>2524</v>
      </c>
      <c r="C1024" s="135">
        <v>0</v>
      </c>
      <c r="D1024" s="135">
        <v>8894424.7899999991</v>
      </c>
      <c r="E1024" s="135">
        <v>0</v>
      </c>
      <c r="F1024" s="80">
        <f t="shared" si="66"/>
        <v>8894424.7899999991</v>
      </c>
      <c r="G1024" s="135">
        <v>8894424.7899999991</v>
      </c>
      <c r="H1024" s="80">
        <f t="shared" si="67"/>
        <v>8894424.7899999991</v>
      </c>
      <c r="I1024" s="137">
        <f t="shared" si="69"/>
        <v>0</v>
      </c>
      <c r="J1024" s="69" t="str">
        <f t="shared" si="68"/>
        <v>5.1.3</v>
      </c>
    </row>
    <row r="1025" spans="1:10" x14ac:dyDescent="0.25">
      <c r="A1025" s="66" t="s">
        <v>2525</v>
      </c>
      <c r="B1025" s="66" t="s">
        <v>2526</v>
      </c>
      <c r="C1025" s="135">
        <v>0</v>
      </c>
      <c r="D1025" s="135">
        <v>8894424.7899999991</v>
      </c>
      <c r="E1025" s="135">
        <v>0</v>
      </c>
      <c r="F1025" s="80">
        <f t="shared" si="66"/>
        <v>8894424.7899999991</v>
      </c>
      <c r="G1025" s="135">
        <v>8894424.7899999991</v>
      </c>
      <c r="H1025" s="80">
        <f t="shared" si="67"/>
        <v>8894424.7899999991</v>
      </c>
      <c r="I1025" s="137">
        <f t="shared" si="69"/>
        <v>0</v>
      </c>
      <c r="J1025" s="69" t="str">
        <f t="shared" si="68"/>
        <v>5.1.3</v>
      </c>
    </row>
    <row r="1026" spans="1:10" x14ac:dyDescent="0.25">
      <c r="A1026" s="66" t="s">
        <v>2527</v>
      </c>
      <c r="B1026" s="66" t="s">
        <v>2528</v>
      </c>
      <c r="C1026" s="135">
        <v>0</v>
      </c>
      <c r="D1026" s="135">
        <v>757662</v>
      </c>
      <c r="E1026" s="135">
        <v>0</v>
      </c>
      <c r="F1026" s="80">
        <f t="shared" si="66"/>
        <v>757662</v>
      </c>
      <c r="G1026" s="135">
        <v>757662</v>
      </c>
      <c r="H1026" s="80">
        <f t="shared" si="67"/>
        <v>757662</v>
      </c>
      <c r="I1026" s="137">
        <f t="shared" si="69"/>
        <v>0</v>
      </c>
      <c r="J1026" s="69" t="str">
        <f t="shared" si="68"/>
        <v>5.1.3</v>
      </c>
    </row>
    <row r="1027" spans="1:10" x14ac:dyDescent="0.25">
      <c r="A1027" s="66" t="s">
        <v>2529</v>
      </c>
      <c r="B1027" s="66" t="s">
        <v>2530</v>
      </c>
      <c r="C1027" s="135">
        <v>0</v>
      </c>
      <c r="D1027" s="135">
        <v>757662</v>
      </c>
      <c r="E1027" s="135">
        <v>0</v>
      </c>
      <c r="F1027" s="80">
        <f t="shared" ref="F1027:F1090" si="70">+D1027-E1027</f>
        <v>757662</v>
      </c>
      <c r="G1027" s="135">
        <v>757662</v>
      </c>
      <c r="H1027" s="80">
        <f t="shared" ref="H1027:H1090" si="71">+C1027+F1027</f>
        <v>757662</v>
      </c>
      <c r="I1027" s="137">
        <f t="shared" si="69"/>
        <v>0</v>
      </c>
      <c r="J1027" s="69" t="str">
        <f t="shared" ref="J1027:J1090" si="72">MID(A1027,1,5)</f>
        <v>5.1.3</v>
      </c>
    </row>
    <row r="1028" spans="1:10" x14ac:dyDescent="0.25">
      <c r="A1028" s="66" t="s">
        <v>2531</v>
      </c>
      <c r="B1028" s="66" t="s">
        <v>2532</v>
      </c>
      <c r="C1028" s="135">
        <v>0</v>
      </c>
      <c r="D1028" s="135">
        <v>2026745.73</v>
      </c>
      <c r="E1028" s="135">
        <v>0</v>
      </c>
      <c r="F1028" s="80">
        <f t="shared" si="70"/>
        <v>2026745.73</v>
      </c>
      <c r="G1028" s="135">
        <v>2026745.73</v>
      </c>
      <c r="H1028" s="80">
        <f t="shared" si="71"/>
        <v>2026745.73</v>
      </c>
      <c r="I1028" s="137">
        <f t="shared" si="69"/>
        <v>0</v>
      </c>
      <c r="J1028" s="69" t="str">
        <f t="shared" si="72"/>
        <v>5.1.3</v>
      </c>
    </row>
    <row r="1029" spans="1:10" x14ac:dyDescent="0.25">
      <c r="A1029" s="66" t="s">
        <v>2533</v>
      </c>
      <c r="B1029" s="66" t="s">
        <v>2534</v>
      </c>
      <c r="C1029" s="135">
        <v>0</v>
      </c>
      <c r="D1029" s="135">
        <v>2026745.73</v>
      </c>
      <c r="E1029" s="135">
        <v>0</v>
      </c>
      <c r="F1029" s="80">
        <f t="shared" si="70"/>
        <v>2026745.73</v>
      </c>
      <c r="G1029" s="135">
        <v>2026745.73</v>
      </c>
      <c r="H1029" s="80">
        <f t="shared" si="71"/>
        <v>2026745.73</v>
      </c>
      <c r="I1029" s="137">
        <f t="shared" si="69"/>
        <v>0</v>
      </c>
      <c r="J1029" s="69" t="str">
        <f t="shared" si="72"/>
        <v>5.1.3</v>
      </c>
    </row>
    <row r="1030" spans="1:10" x14ac:dyDescent="0.25">
      <c r="A1030" s="66" t="s">
        <v>1069</v>
      </c>
      <c r="B1030" s="66" t="s">
        <v>1070</v>
      </c>
      <c r="C1030" s="135">
        <v>11051239.24</v>
      </c>
      <c r="D1030" s="135">
        <v>36282090.579999998</v>
      </c>
      <c r="E1030" s="135">
        <v>1530046.69</v>
      </c>
      <c r="F1030" s="80">
        <f t="shared" si="70"/>
        <v>34752043.890000001</v>
      </c>
      <c r="G1030" s="135">
        <v>45803283.130000003</v>
      </c>
      <c r="H1030" s="80">
        <f t="shared" si="71"/>
        <v>45803283.130000003</v>
      </c>
      <c r="I1030" s="137">
        <f t="shared" si="69"/>
        <v>0</v>
      </c>
      <c r="J1030" s="69" t="str">
        <f t="shared" si="72"/>
        <v>5.1.3</v>
      </c>
    </row>
    <row r="1031" spans="1:10" x14ac:dyDescent="0.25">
      <c r="A1031" s="66" t="s">
        <v>2100</v>
      </c>
      <c r="B1031" s="66" t="s">
        <v>2101</v>
      </c>
      <c r="C1031" s="135">
        <v>3687008.96</v>
      </c>
      <c r="D1031" s="135">
        <v>3297054.7200000002</v>
      </c>
      <c r="E1031" s="135">
        <v>0</v>
      </c>
      <c r="F1031" s="80">
        <f t="shared" si="70"/>
        <v>3297054.7200000002</v>
      </c>
      <c r="G1031" s="135">
        <v>6984063.6799999997</v>
      </c>
      <c r="H1031" s="80">
        <f t="shared" si="71"/>
        <v>6984063.6799999997</v>
      </c>
      <c r="I1031" s="137">
        <f t="shared" si="69"/>
        <v>0</v>
      </c>
      <c r="J1031" s="69" t="str">
        <f t="shared" si="72"/>
        <v>5.1.3</v>
      </c>
    </row>
    <row r="1032" spans="1:10" x14ac:dyDescent="0.25">
      <c r="A1032" s="66" t="s">
        <v>2102</v>
      </c>
      <c r="B1032" s="66" t="s">
        <v>2103</v>
      </c>
      <c r="C1032" s="135">
        <v>3687008.96</v>
      </c>
      <c r="D1032" s="135">
        <v>3297054.7200000002</v>
      </c>
      <c r="E1032" s="135">
        <v>0</v>
      </c>
      <c r="F1032" s="80">
        <f t="shared" si="70"/>
        <v>3297054.7200000002</v>
      </c>
      <c r="G1032" s="135">
        <v>6984063.6799999997</v>
      </c>
      <c r="H1032" s="80">
        <f t="shared" si="71"/>
        <v>6984063.6799999997</v>
      </c>
      <c r="I1032" s="137">
        <f t="shared" si="69"/>
        <v>0</v>
      </c>
      <c r="J1032" s="69" t="str">
        <f t="shared" si="72"/>
        <v>5.1.3</v>
      </c>
    </row>
    <row r="1033" spans="1:10" x14ac:dyDescent="0.25">
      <c r="A1033" s="66" t="s">
        <v>1518</v>
      </c>
      <c r="B1033" s="66" t="s">
        <v>1519</v>
      </c>
      <c r="C1033" s="135">
        <v>994700</v>
      </c>
      <c r="D1033" s="135">
        <v>4911692.2</v>
      </c>
      <c r="E1033" s="135">
        <v>397880</v>
      </c>
      <c r="F1033" s="80">
        <f t="shared" si="70"/>
        <v>4513812.2</v>
      </c>
      <c r="G1033" s="135">
        <v>5508512.2000000002</v>
      </c>
      <c r="H1033" s="80">
        <f t="shared" si="71"/>
        <v>5508512.2000000002</v>
      </c>
      <c r="I1033" s="137">
        <f t="shared" si="69"/>
        <v>0</v>
      </c>
      <c r="J1033" s="69" t="str">
        <f t="shared" si="72"/>
        <v>5.1.3</v>
      </c>
    </row>
    <row r="1034" spans="1:10" x14ac:dyDescent="0.25">
      <c r="A1034" s="66" t="s">
        <v>1520</v>
      </c>
      <c r="B1034" s="66" t="s">
        <v>1521</v>
      </c>
      <c r="C1034" s="135">
        <v>994700</v>
      </c>
      <c r="D1034" s="135">
        <v>4911692.2</v>
      </c>
      <c r="E1034" s="135">
        <v>397880</v>
      </c>
      <c r="F1034" s="80">
        <f t="shared" si="70"/>
        <v>4513812.2</v>
      </c>
      <c r="G1034" s="135">
        <v>5508512.2000000002</v>
      </c>
      <c r="H1034" s="80">
        <f t="shared" si="71"/>
        <v>5508512.2000000002</v>
      </c>
      <c r="I1034" s="137">
        <f t="shared" si="69"/>
        <v>0</v>
      </c>
      <c r="J1034" s="69" t="str">
        <f t="shared" si="72"/>
        <v>5.1.3</v>
      </c>
    </row>
    <row r="1035" spans="1:10" x14ac:dyDescent="0.25">
      <c r="A1035" s="66" t="s">
        <v>2535</v>
      </c>
      <c r="B1035" s="66" t="s">
        <v>2536</v>
      </c>
      <c r="C1035" s="135">
        <v>0</v>
      </c>
      <c r="D1035" s="135">
        <v>207468.62</v>
      </c>
      <c r="E1035" s="135">
        <v>0</v>
      </c>
      <c r="F1035" s="80">
        <f t="shared" si="70"/>
        <v>207468.62</v>
      </c>
      <c r="G1035" s="135">
        <v>207468.62</v>
      </c>
      <c r="H1035" s="80">
        <f t="shared" si="71"/>
        <v>207468.62</v>
      </c>
      <c r="I1035" s="137">
        <f t="shared" si="69"/>
        <v>0</v>
      </c>
      <c r="J1035" s="69" t="str">
        <f t="shared" si="72"/>
        <v>5.1.3</v>
      </c>
    </row>
    <row r="1036" spans="1:10" x14ac:dyDescent="0.25">
      <c r="A1036" s="66" t="s">
        <v>2537</v>
      </c>
      <c r="B1036" s="66" t="s">
        <v>2538</v>
      </c>
      <c r="C1036" s="135">
        <v>0</v>
      </c>
      <c r="D1036" s="135">
        <v>207468.62</v>
      </c>
      <c r="E1036" s="135">
        <v>0</v>
      </c>
      <c r="F1036" s="80">
        <f t="shared" si="70"/>
        <v>207468.62</v>
      </c>
      <c r="G1036" s="135">
        <v>207468.62</v>
      </c>
      <c r="H1036" s="80">
        <f t="shared" si="71"/>
        <v>207468.62</v>
      </c>
      <c r="I1036" s="137">
        <f t="shared" si="69"/>
        <v>0</v>
      </c>
      <c r="J1036" s="69" t="str">
        <f t="shared" si="72"/>
        <v>5.1.3</v>
      </c>
    </row>
    <row r="1037" spans="1:10" x14ac:dyDescent="0.25">
      <c r="A1037" s="66" t="s">
        <v>2156</v>
      </c>
      <c r="B1037" s="66" t="s">
        <v>2157</v>
      </c>
      <c r="C1037" s="135">
        <v>1645750</v>
      </c>
      <c r="D1037" s="135">
        <v>1645750</v>
      </c>
      <c r="E1037" s="135">
        <v>0</v>
      </c>
      <c r="F1037" s="80">
        <f t="shared" si="70"/>
        <v>1645750</v>
      </c>
      <c r="G1037" s="135">
        <v>3291500</v>
      </c>
      <c r="H1037" s="80">
        <f t="shared" si="71"/>
        <v>3291500</v>
      </c>
      <c r="I1037" s="137">
        <f t="shared" si="69"/>
        <v>0</v>
      </c>
      <c r="J1037" s="69" t="str">
        <f t="shared" si="72"/>
        <v>5.1.3</v>
      </c>
    </row>
    <row r="1038" spans="1:10" x14ac:dyDescent="0.25">
      <c r="A1038" s="66" t="s">
        <v>2158</v>
      </c>
      <c r="B1038" s="66" t="s">
        <v>2159</v>
      </c>
      <c r="C1038" s="135">
        <v>1645750</v>
      </c>
      <c r="D1038" s="135">
        <v>1645750</v>
      </c>
      <c r="E1038" s="135">
        <v>0</v>
      </c>
      <c r="F1038" s="80">
        <f t="shared" si="70"/>
        <v>1645750</v>
      </c>
      <c r="G1038" s="135">
        <v>3291500</v>
      </c>
      <c r="H1038" s="80">
        <f t="shared" si="71"/>
        <v>3291500</v>
      </c>
      <c r="I1038" s="137">
        <f t="shared" si="69"/>
        <v>0</v>
      </c>
      <c r="J1038" s="69" t="str">
        <f t="shared" si="72"/>
        <v>5.1.3</v>
      </c>
    </row>
    <row r="1039" spans="1:10" x14ac:dyDescent="0.25">
      <c r="A1039" s="66" t="s">
        <v>1071</v>
      </c>
      <c r="B1039" s="66" t="s">
        <v>1072</v>
      </c>
      <c r="C1039" s="135">
        <v>4599.76</v>
      </c>
      <c r="D1039" s="135">
        <v>2781576.91</v>
      </c>
      <c r="E1039" s="135">
        <v>4580.84</v>
      </c>
      <c r="F1039" s="80">
        <f t="shared" si="70"/>
        <v>2776996.0700000003</v>
      </c>
      <c r="G1039" s="135">
        <v>2781595.83</v>
      </c>
      <c r="H1039" s="80">
        <f t="shared" si="71"/>
        <v>2781595.83</v>
      </c>
      <c r="I1039" s="137">
        <f t="shared" si="69"/>
        <v>0</v>
      </c>
      <c r="J1039" s="69" t="str">
        <f t="shared" si="72"/>
        <v>5.1.3</v>
      </c>
    </row>
    <row r="1040" spans="1:10" x14ac:dyDescent="0.25">
      <c r="A1040" s="66" t="s">
        <v>1522</v>
      </c>
      <c r="B1040" s="66" t="s">
        <v>1523</v>
      </c>
      <c r="C1040" s="135">
        <v>2486.34</v>
      </c>
      <c r="D1040" s="135">
        <v>6115.52</v>
      </c>
      <c r="E1040" s="135">
        <v>0</v>
      </c>
      <c r="F1040" s="80">
        <f t="shared" si="70"/>
        <v>6115.52</v>
      </c>
      <c r="G1040" s="135">
        <v>8601.86</v>
      </c>
      <c r="H1040" s="80">
        <f t="shared" si="71"/>
        <v>8601.86</v>
      </c>
      <c r="I1040" s="137">
        <f t="shared" si="69"/>
        <v>0</v>
      </c>
      <c r="J1040" s="69" t="str">
        <f t="shared" si="72"/>
        <v>5.1.3</v>
      </c>
    </row>
    <row r="1041" spans="1:10" x14ac:dyDescent="0.25">
      <c r="A1041" s="66" t="s">
        <v>1073</v>
      </c>
      <c r="B1041" s="66" t="s">
        <v>1074</v>
      </c>
      <c r="C1041" s="135">
        <v>2113.42</v>
      </c>
      <c r="D1041" s="135">
        <v>2775461.39</v>
      </c>
      <c r="E1041" s="135">
        <v>4580.84</v>
      </c>
      <c r="F1041" s="80">
        <f t="shared" si="70"/>
        <v>2770880.5500000003</v>
      </c>
      <c r="G1041" s="135">
        <v>2772993.97</v>
      </c>
      <c r="H1041" s="80">
        <f t="shared" si="71"/>
        <v>2772993.97</v>
      </c>
      <c r="I1041" s="137">
        <f t="shared" si="69"/>
        <v>0</v>
      </c>
      <c r="J1041" s="69" t="str">
        <f t="shared" si="72"/>
        <v>5.1.3</v>
      </c>
    </row>
    <row r="1042" spans="1:10" x14ac:dyDescent="0.25">
      <c r="A1042" s="66" t="s">
        <v>2539</v>
      </c>
      <c r="B1042" s="66" t="s">
        <v>2540</v>
      </c>
      <c r="C1042" s="135">
        <v>0</v>
      </c>
      <c r="D1042" s="135">
        <v>185878.24</v>
      </c>
      <c r="E1042" s="135">
        <v>92939.12</v>
      </c>
      <c r="F1042" s="80">
        <f t="shared" si="70"/>
        <v>92939.12</v>
      </c>
      <c r="G1042" s="135">
        <v>92939.12</v>
      </c>
      <c r="H1042" s="80">
        <f t="shared" si="71"/>
        <v>92939.12</v>
      </c>
      <c r="I1042" s="137">
        <f t="shared" si="69"/>
        <v>0</v>
      </c>
      <c r="J1042" s="69" t="str">
        <f t="shared" si="72"/>
        <v>5.1.3</v>
      </c>
    </row>
    <row r="1043" spans="1:10" x14ac:dyDescent="0.25">
      <c r="A1043" s="66" t="s">
        <v>2541</v>
      </c>
      <c r="B1043" s="66" t="s">
        <v>2542</v>
      </c>
      <c r="C1043" s="135">
        <v>0</v>
      </c>
      <c r="D1043" s="135">
        <v>185878.24</v>
      </c>
      <c r="E1043" s="135">
        <v>92939.12</v>
      </c>
      <c r="F1043" s="80">
        <f t="shared" si="70"/>
        <v>92939.12</v>
      </c>
      <c r="G1043" s="135">
        <v>92939.12</v>
      </c>
      <c r="H1043" s="80">
        <f t="shared" si="71"/>
        <v>92939.12</v>
      </c>
      <c r="I1043" s="137">
        <f t="shared" si="69"/>
        <v>0</v>
      </c>
      <c r="J1043" s="69" t="str">
        <f t="shared" si="72"/>
        <v>5.1.3</v>
      </c>
    </row>
    <row r="1044" spans="1:10" x14ac:dyDescent="0.25">
      <c r="A1044" s="66" t="s">
        <v>2543</v>
      </c>
      <c r="B1044" s="66" t="s">
        <v>2544</v>
      </c>
      <c r="C1044" s="135">
        <v>0</v>
      </c>
      <c r="D1044" s="135">
        <v>796050</v>
      </c>
      <c r="E1044" s="135">
        <v>0</v>
      </c>
      <c r="F1044" s="80">
        <f t="shared" si="70"/>
        <v>796050</v>
      </c>
      <c r="G1044" s="135">
        <v>796050</v>
      </c>
      <c r="H1044" s="80">
        <f t="shared" si="71"/>
        <v>796050</v>
      </c>
      <c r="I1044" s="137">
        <f t="shared" si="69"/>
        <v>0</v>
      </c>
      <c r="J1044" s="69" t="str">
        <f t="shared" si="72"/>
        <v>5.1.3</v>
      </c>
    </row>
    <row r="1045" spans="1:10" x14ac:dyDescent="0.25">
      <c r="A1045" s="66" t="s">
        <v>2545</v>
      </c>
      <c r="B1045" s="66" t="s">
        <v>2546</v>
      </c>
      <c r="C1045" s="135">
        <v>0</v>
      </c>
      <c r="D1045" s="135">
        <v>796050</v>
      </c>
      <c r="E1045" s="135">
        <v>0</v>
      </c>
      <c r="F1045" s="80">
        <f t="shared" si="70"/>
        <v>796050</v>
      </c>
      <c r="G1045" s="135">
        <v>796050</v>
      </c>
      <c r="H1045" s="80">
        <f t="shared" si="71"/>
        <v>796050</v>
      </c>
      <c r="I1045" s="137">
        <f t="shared" si="69"/>
        <v>0</v>
      </c>
      <c r="J1045" s="69" t="str">
        <f t="shared" si="72"/>
        <v>5.1.3</v>
      </c>
    </row>
    <row r="1046" spans="1:10" x14ac:dyDescent="0.25">
      <c r="A1046" s="66" t="s">
        <v>1075</v>
      </c>
      <c r="B1046" s="66" t="s">
        <v>1076</v>
      </c>
      <c r="C1046" s="135">
        <v>4719180.5199999996</v>
      </c>
      <c r="D1046" s="135">
        <v>22456619.890000001</v>
      </c>
      <c r="E1046" s="135">
        <v>1034646.73</v>
      </c>
      <c r="F1046" s="80">
        <f t="shared" si="70"/>
        <v>21421973.16</v>
      </c>
      <c r="G1046" s="135">
        <v>26141153.68</v>
      </c>
      <c r="H1046" s="80">
        <f t="shared" si="71"/>
        <v>26141153.68</v>
      </c>
      <c r="I1046" s="137">
        <f t="shared" si="69"/>
        <v>0</v>
      </c>
      <c r="J1046" s="69" t="str">
        <f t="shared" si="72"/>
        <v>5.1.3</v>
      </c>
    </row>
    <row r="1047" spans="1:10" x14ac:dyDescent="0.25">
      <c r="A1047" s="66" t="s">
        <v>1077</v>
      </c>
      <c r="B1047" s="66" t="s">
        <v>1078</v>
      </c>
      <c r="C1047" s="135">
        <v>4719180.5199999996</v>
      </c>
      <c r="D1047" s="135">
        <v>22456619.890000001</v>
      </c>
      <c r="E1047" s="135">
        <v>1034646.73</v>
      </c>
      <c r="F1047" s="80">
        <f t="shared" si="70"/>
        <v>21421973.16</v>
      </c>
      <c r="G1047" s="135">
        <v>26141153.68</v>
      </c>
      <c r="H1047" s="80">
        <f t="shared" si="71"/>
        <v>26141153.68</v>
      </c>
      <c r="I1047" s="137">
        <f t="shared" si="69"/>
        <v>0</v>
      </c>
      <c r="J1047" s="69" t="str">
        <f t="shared" si="72"/>
        <v>5.1.3</v>
      </c>
    </row>
    <row r="1048" spans="1:10" x14ac:dyDescent="0.25">
      <c r="A1048" s="66" t="s">
        <v>1079</v>
      </c>
      <c r="B1048" s="66" t="s">
        <v>1080</v>
      </c>
      <c r="C1048" s="135">
        <v>3236536.73</v>
      </c>
      <c r="D1048" s="135">
        <v>2457222.87</v>
      </c>
      <c r="E1048" s="135">
        <v>13301.25</v>
      </c>
      <c r="F1048" s="80">
        <f t="shared" si="70"/>
        <v>2443921.62</v>
      </c>
      <c r="G1048" s="135">
        <v>5680458.3499999996</v>
      </c>
      <c r="H1048" s="80">
        <f t="shared" si="71"/>
        <v>5680458.3499999996</v>
      </c>
      <c r="I1048" s="137">
        <f t="shared" si="69"/>
        <v>0</v>
      </c>
      <c r="J1048" s="69" t="str">
        <f t="shared" si="72"/>
        <v>5.1.3</v>
      </c>
    </row>
    <row r="1049" spans="1:10" x14ac:dyDescent="0.25">
      <c r="A1049" s="66" t="s">
        <v>1364</v>
      </c>
      <c r="B1049" s="66" t="s">
        <v>1365</v>
      </c>
      <c r="C1049" s="135">
        <v>2853169.8</v>
      </c>
      <c r="D1049" s="135">
        <v>952474.65</v>
      </c>
      <c r="E1049" s="135">
        <v>11948</v>
      </c>
      <c r="F1049" s="80">
        <f t="shared" si="70"/>
        <v>940526.65</v>
      </c>
      <c r="G1049" s="135">
        <v>3793696.45</v>
      </c>
      <c r="H1049" s="80">
        <f t="shared" si="71"/>
        <v>3793696.4499999997</v>
      </c>
      <c r="I1049" s="137">
        <f t="shared" si="69"/>
        <v>0</v>
      </c>
      <c r="J1049" s="69" t="str">
        <f t="shared" si="72"/>
        <v>5.1.3</v>
      </c>
    </row>
    <row r="1050" spans="1:10" x14ac:dyDescent="0.25">
      <c r="A1050" s="66" t="s">
        <v>1366</v>
      </c>
      <c r="B1050" s="66" t="s">
        <v>1367</v>
      </c>
      <c r="C1050" s="135">
        <v>2853169.8</v>
      </c>
      <c r="D1050" s="135">
        <v>952474.65</v>
      </c>
      <c r="E1050" s="135">
        <v>11948</v>
      </c>
      <c r="F1050" s="80">
        <f t="shared" si="70"/>
        <v>940526.65</v>
      </c>
      <c r="G1050" s="135">
        <v>3793696.45</v>
      </c>
      <c r="H1050" s="80">
        <f t="shared" si="71"/>
        <v>3793696.4499999997</v>
      </c>
      <c r="I1050" s="137">
        <f t="shared" si="69"/>
        <v>0</v>
      </c>
      <c r="J1050" s="69" t="str">
        <f t="shared" si="72"/>
        <v>5.1.3</v>
      </c>
    </row>
    <row r="1051" spans="1:10" x14ac:dyDescent="0.25">
      <c r="A1051" s="66" t="s">
        <v>2104</v>
      </c>
      <c r="B1051" s="66" t="s">
        <v>2105</v>
      </c>
      <c r="C1051" s="135">
        <v>330667</v>
      </c>
      <c r="D1051" s="135">
        <v>330667</v>
      </c>
      <c r="E1051" s="135">
        <v>0</v>
      </c>
      <c r="F1051" s="80">
        <f t="shared" si="70"/>
        <v>330667</v>
      </c>
      <c r="G1051" s="135">
        <v>661334</v>
      </c>
      <c r="H1051" s="80">
        <f t="shared" si="71"/>
        <v>661334</v>
      </c>
      <c r="I1051" s="137">
        <f t="shared" si="69"/>
        <v>0</v>
      </c>
      <c r="J1051" s="69" t="str">
        <f t="shared" si="72"/>
        <v>5.1.3</v>
      </c>
    </row>
    <row r="1052" spans="1:10" x14ac:dyDescent="0.25">
      <c r="A1052" s="66" t="s">
        <v>2106</v>
      </c>
      <c r="B1052" s="66" t="s">
        <v>2107</v>
      </c>
      <c r="C1052" s="135">
        <v>330667</v>
      </c>
      <c r="D1052" s="135">
        <v>330667</v>
      </c>
      <c r="E1052" s="135">
        <v>0</v>
      </c>
      <c r="F1052" s="80">
        <f t="shared" si="70"/>
        <v>330667</v>
      </c>
      <c r="G1052" s="135">
        <v>661334</v>
      </c>
      <c r="H1052" s="80">
        <f t="shared" si="71"/>
        <v>661334</v>
      </c>
      <c r="I1052" s="137">
        <f t="shared" si="69"/>
        <v>0</v>
      </c>
      <c r="J1052" s="69" t="str">
        <f t="shared" si="72"/>
        <v>5.1.3</v>
      </c>
    </row>
    <row r="1053" spans="1:10" x14ac:dyDescent="0.25">
      <c r="A1053" s="66" t="s">
        <v>1524</v>
      </c>
      <c r="B1053" s="66" t="s">
        <v>1525</v>
      </c>
      <c r="C1053" s="135">
        <v>51346.68</v>
      </c>
      <c r="D1053" s="135">
        <v>0</v>
      </c>
      <c r="E1053" s="135">
        <v>0</v>
      </c>
      <c r="F1053" s="80">
        <f t="shared" si="70"/>
        <v>0</v>
      </c>
      <c r="G1053" s="135">
        <v>51346.68</v>
      </c>
      <c r="H1053" s="80">
        <f t="shared" si="71"/>
        <v>51346.68</v>
      </c>
      <c r="I1053" s="137">
        <f t="shared" si="69"/>
        <v>0</v>
      </c>
      <c r="J1053" s="69" t="str">
        <f t="shared" si="72"/>
        <v>5.1.3</v>
      </c>
    </row>
    <row r="1054" spans="1:10" x14ac:dyDescent="0.25">
      <c r="A1054" s="66" t="s">
        <v>1526</v>
      </c>
      <c r="B1054" s="66" t="s">
        <v>1527</v>
      </c>
      <c r="C1054" s="135">
        <v>51346.68</v>
      </c>
      <c r="D1054" s="135">
        <v>0</v>
      </c>
      <c r="E1054" s="135">
        <v>0</v>
      </c>
      <c r="F1054" s="80">
        <f t="shared" si="70"/>
        <v>0</v>
      </c>
      <c r="G1054" s="135">
        <v>51346.68</v>
      </c>
      <c r="H1054" s="80">
        <f t="shared" si="71"/>
        <v>51346.68</v>
      </c>
      <c r="I1054" s="137">
        <f t="shared" si="69"/>
        <v>0</v>
      </c>
      <c r="J1054" s="69" t="str">
        <f t="shared" si="72"/>
        <v>5.1.3</v>
      </c>
    </row>
    <row r="1055" spans="1:10" x14ac:dyDescent="0.25">
      <c r="A1055" s="66" t="s">
        <v>2108</v>
      </c>
      <c r="B1055" s="66" t="s">
        <v>2109</v>
      </c>
      <c r="C1055" s="135">
        <v>1353.25</v>
      </c>
      <c r="D1055" s="135">
        <v>3016</v>
      </c>
      <c r="E1055" s="135">
        <v>1353.25</v>
      </c>
      <c r="F1055" s="80">
        <f t="shared" si="70"/>
        <v>1662.75</v>
      </c>
      <c r="G1055" s="135">
        <v>3016</v>
      </c>
      <c r="H1055" s="80">
        <f t="shared" si="71"/>
        <v>3016</v>
      </c>
      <c r="I1055" s="137">
        <f t="shared" si="69"/>
        <v>0</v>
      </c>
      <c r="J1055" s="69" t="str">
        <f t="shared" si="72"/>
        <v>5.1.3</v>
      </c>
    </row>
    <row r="1056" spans="1:10" x14ac:dyDescent="0.25">
      <c r="A1056" s="66" t="s">
        <v>2110</v>
      </c>
      <c r="B1056" s="66" t="s">
        <v>2111</v>
      </c>
      <c r="C1056" s="135">
        <v>1353.25</v>
      </c>
      <c r="D1056" s="135">
        <v>3016</v>
      </c>
      <c r="E1056" s="135">
        <v>1353.25</v>
      </c>
      <c r="F1056" s="80">
        <f t="shared" si="70"/>
        <v>1662.75</v>
      </c>
      <c r="G1056" s="135">
        <v>3016</v>
      </c>
      <c r="H1056" s="80">
        <f t="shared" si="71"/>
        <v>3016</v>
      </c>
      <c r="I1056" s="137">
        <f t="shared" si="69"/>
        <v>0</v>
      </c>
      <c r="J1056" s="69" t="str">
        <f t="shared" si="72"/>
        <v>5.1.3</v>
      </c>
    </row>
    <row r="1057" spans="1:10" x14ac:dyDescent="0.25">
      <c r="A1057" s="66" t="s">
        <v>2547</v>
      </c>
      <c r="B1057" s="66" t="s">
        <v>2548</v>
      </c>
      <c r="C1057" s="135">
        <v>0</v>
      </c>
      <c r="D1057" s="135">
        <v>1171065.22</v>
      </c>
      <c r="E1057" s="135">
        <v>0</v>
      </c>
      <c r="F1057" s="80">
        <f t="shared" si="70"/>
        <v>1171065.22</v>
      </c>
      <c r="G1057" s="135">
        <v>1171065.22</v>
      </c>
      <c r="H1057" s="80">
        <f t="shared" si="71"/>
        <v>1171065.22</v>
      </c>
      <c r="I1057" s="137">
        <f t="shared" si="69"/>
        <v>0</v>
      </c>
      <c r="J1057" s="69" t="str">
        <f t="shared" si="72"/>
        <v>5.1.3</v>
      </c>
    </row>
    <row r="1058" spans="1:10" x14ac:dyDescent="0.25">
      <c r="A1058" s="66" t="s">
        <v>2549</v>
      </c>
      <c r="B1058" s="66" t="s">
        <v>2550</v>
      </c>
      <c r="C1058" s="135">
        <v>0</v>
      </c>
      <c r="D1058" s="135">
        <v>1171065.22</v>
      </c>
      <c r="E1058" s="135">
        <v>0</v>
      </c>
      <c r="F1058" s="80">
        <f t="shared" si="70"/>
        <v>1171065.22</v>
      </c>
      <c r="G1058" s="135">
        <v>1171065.22</v>
      </c>
      <c r="H1058" s="80">
        <f t="shared" si="71"/>
        <v>1171065.22</v>
      </c>
      <c r="I1058" s="137">
        <f t="shared" si="69"/>
        <v>0</v>
      </c>
      <c r="J1058" s="69" t="str">
        <f t="shared" si="72"/>
        <v>5.1.3</v>
      </c>
    </row>
    <row r="1059" spans="1:10" x14ac:dyDescent="0.25">
      <c r="A1059" s="66" t="s">
        <v>1081</v>
      </c>
      <c r="B1059" s="66" t="s">
        <v>1082</v>
      </c>
      <c r="C1059" s="135">
        <v>23779787</v>
      </c>
      <c r="D1059" s="135">
        <v>54205597.810000002</v>
      </c>
      <c r="E1059" s="135">
        <v>24662009.41</v>
      </c>
      <c r="F1059" s="80">
        <f t="shared" si="70"/>
        <v>29543588.400000002</v>
      </c>
      <c r="G1059" s="135">
        <v>53323375.399999999</v>
      </c>
      <c r="H1059" s="80">
        <f t="shared" si="71"/>
        <v>53323375.400000006</v>
      </c>
      <c r="I1059" s="137">
        <f t="shared" si="69"/>
        <v>0</v>
      </c>
      <c r="J1059" s="69" t="str">
        <f t="shared" si="72"/>
        <v>5.1.3</v>
      </c>
    </row>
    <row r="1060" spans="1:10" x14ac:dyDescent="0.25">
      <c r="A1060" s="66" t="s">
        <v>2551</v>
      </c>
      <c r="B1060" s="66" t="s">
        <v>2552</v>
      </c>
      <c r="C1060" s="135">
        <v>0</v>
      </c>
      <c r="D1060" s="135">
        <v>1053455.4099999999</v>
      </c>
      <c r="E1060" s="135">
        <v>478600.05</v>
      </c>
      <c r="F1060" s="80">
        <f t="shared" si="70"/>
        <v>574855.35999999987</v>
      </c>
      <c r="G1060" s="135">
        <v>574855.36</v>
      </c>
      <c r="H1060" s="80">
        <f t="shared" si="71"/>
        <v>574855.35999999987</v>
      </c>
      <c r="I1060" s="137">
        <f t="shared" si="69"/>
        <v>0</v>
      </c>
      <c r="J1060" s="69" t="str">
        <f t="shared" si="72"/>
        <v>5.1.3</v>
      </c>
    </row>
    <row r="1061" spans="1:10" x14ac:dyDescent="0.25">
      <c r="A1061" s="66" t="s">
        <v>2553</v>
      </c>
      <c r="B1061" s="66" t="s">
        <v>2554</v>
      </c>
      <c r="C1061" s="135">
        <v>0</v>
      </c>
      <c r="D1061" s="135">
        <v>142551.43</v>
      </c>
      <c r="E1061" s="135">
        <v>28600.06</v>
      </c>
      <c r="F1061" s="80">
        <f t="shared" si="70"/>
        <v>113951.37</v>
      </c>
      <c r="G1061" s="135">
        <v>113951.37</v>
      </c>
      <c r="H1061" s="80">
        <f t="shared" si="71"/>
        <v>113951.37</v>
      </c>
      <c r="I1061" s="137">
        <f t="shared" si="69"/>
        <v>0</v>
      </c>
      <c r="J1061" s="69" t="str">
        <f t="shared" si="72"/>
        <v>5.1.3</v>
      </c>
    </row>
    <row r="1062" spans="1:10" x14ac:dyDescent="0.25">
      <c r="A1062" s="66" t="s">
        <v>2555</v>
      </c>
      <c r="B1062" s="66" t="s">
        <v>2556</v>
      </c>
      <c r="C1062" s="135">
        <v>0</v>
      </c>
      <c r="D1062" s="135">
        <v>910903.98</v>
      </c>
      <c r="E1062" s="135">
        <v>449999.99</v>
      </c>
      <c r="F1062" s="80">
        <f t="shared" si="70"/>
        <v>460903.99</v>
      </c>
      <c r="G1062" s="135">
        <v>460903.99</v>
      </c>
      <c r="H1062" s="80">
        <f t="shared" si="71"/>
        <v>460903.99</v>
      </c>
      <c r="I1062" s="137">
        <f t="shared" si="69"/>
        <v>0</v>
      </c>
      <c r="J1062" s="69" t="str">
        <f t="shared" si="72"/>
        <v>5.1.3</v>
      </c>
    </row>
    <row r="1063" spans="1:10" x14ac:dyDescent="0.25">
      <c r="A1063" s="66" t="s">
        <v>2557</v>
      </c>
      <c r="B1063" s="66" t="s">
        <v>2558</v>
      </c>
      <c r="C1063" s="135">
        <v>0</v>
      </c>
      <c r="D1063" s="135">
        <v>603192.80000000005</v>
      </c>
      <c r="E1063" s="135">
        <v>294769.21999999997</v>
      </c>
      <c r="F1063" s="80">
        <f t="shared" si="70"/>
        <v>308423.58000000007</v>
      </c>
      <c r="G1063" s="135">
        <v>308423.58</v>
      </c>
      <c r="H1063" s="80">
        <f t="shared" si="71"/>
        <v>308423.58000000007</v>
      </c>
      <c r="I1063" s="137">
        <f t="shared" si="69"/>
        <v>0</v>
      </c>
      <c r="J1063" s="69" t="str">
        <f t="shared" si="72"/>
        <v>5.1.3</v>
      </c>
    </row>
    <row r="1064" spans="1:10" x14ac:dyDescent="0.25">
      <c r="A1064" s="66" t="s">
        <v>2559</v>
      </c>
      <c r="B1064" s="66" t="s">
        <v>2560</v>
      </c>
      <c r="C1064" s="135">
        <v>0</v>
      </c>
      <c r="D1064" s="135">
        <v>603192.80000000005</v>
      </c>
      <c r="E1064" s="135">
        <v>294769.21999999997</v>
      </c>
      <c r="F1064" s="80">
        <f t="shared" si="70"/>
        <v>308423.58000000007</v>
      </c>
      <c r="G1064" s="135">
        <v>308423.58</v>
      </c>
      <c r="H1064" s="80">
        <f t="shared" si="71"/>
        <v>308423.58000000007</v>
      </c>
      <c r="I1064" s="137">
        <f t="shared" si="69"/>
        <v>0</v>
      </c>
      <c r="J1064" s="69" t="str">
        <f t="shared" si="72"/>
        <v>5.1.3</v>
      </c>
    </row>
    <row r="1065" spans="1:10" x14ac:dyDescent="0.25">
      <c r="A1065" s="66" t="s">
        <v>2561</v>
      </c>
      <c r="B1065" s="66" t="s">
        <v>2562</v>
      </c>
      <c r="C1065" s="135">
        <v>0</v>
      </c>
      <c r="D1065" s="135">
        <v>3367283.7</v>
      </c>
      <c r="E1065" s="135">
        <v>0</v>
      </c>
      <c r="F1065" s="80">
        <f t="shared" si="70"/>
        <v>3367283.7</v>
      </c>
      <c r="G1065" s="135">
        <v>3367283.7</v>
      </c>
      <c r="H1065" s="80">
        <f t="shared" si="71"/>
        <v>3367283.7</v>
      </c>
      <c r="I1065" s="137">
        <f t="shared" si="69"/>
        <v>0</v>
      </c>
      <c r="J1065" s="69" t="str">
        <f t="shared" si="72"/>
        <v>5.1.3</v>
      </c>
    </row>
    <row r="1066" spans="1:10" x14ac:dyDescent="0.25">
      <c r="A1066" s="66" t="s">
        <v>2563</v>
      </c>
      <c r="B1066" s="66" t="s">
        <v>2564</v>
      </c>
      <c r="C1066" s="135">
        <v>0</v>
      </c>
      <c r="D1066" s="135">
        <v>3367283.7</v>
      </c>
      <c r="E1066" s="135">
        <v>0</v>
      </c>
      <c r="F1066" s="80">
        <f t="shared" si="70"/>
        <v>3367283.7</v>
      </c>
      <c r="G1066" s="135">
        <v>3367283.7</v>
      </c>
      <c r="H1066" s="80">
        <f t="shared" si="71"/>
        <v>3367283.7</v>
      </c>
      <c r="I1066" s="137">
        <f t="shared" si="69"/>
        <v>0</v>
      </c>
      <c r="J1066" s="69" t="str">
        <f t="shared" si="72"/>
        <v>5.1.3</v>
      </c>
    </row>
    <row r="1067" spans="1:10" x14ac:dyDescent="0.25">
      <c r="A1067" s="66" t="s">
        <v>1528</v>
      </c>
      <c r="B1067" s="66" t="s">
        <v>1529</v>
      </c>
      <c r="C1067" s="135">
        <v>31710</v>
      </c>
      <c r="D1067" s="135">
        <v>2824656.93</v>
      </c>
      <c r="E1067" s="135">
        <v>330725.31</v>
      </c>
      <c r="F1067" s="80">
        <f t="shared" si="70"/>
        <v>2493931.62</v>
      </c>
      <c r="G1067" s="135">
        <v>2525641.62</v>
      </c>
      <c r="H1067" s="80">
        <f t="shared" si="71"/>
        <v>2525641.62</v>
      </c>
      <c r="I1067" s="137">
        <f t="shared" si="69"/>
        <v>0</v>
      </c>
      <c r="J1067" s="69" t="str">
        <f t="shared" si="72"/>
        <v>5.1.3</v>
      </c>
    </row>
    <row r="1068" spans="1:10" x14ac:dyDescent="0.25">
      <c r="A1068" s="66" t="s">
        <v>2565</v>
      </c>
      <c r="B1068" s="66" t="s">
        <v>2566</v>
      </c>
      <c r="C1068" s="135">
        <v>0</v>
      </c>
      <c r="D1068" s="135">
        <v>2730366.93</v>
      </c>
      <c r="E1068" s="135">
        <v>299015.31</v>
      </c>
      <c r="F1068" s="80">
        <f t="shared" si="70"/>
        <v>2431351.62</v>
      </c>
      <c r="G1068" s="135">
        <v>2431351.62</v>
      </c>
      <c r="H1068" s="80">
        <f t="shared" si="71"/>
        <v>2431351.62</v>
      </c>
      <c r="I1068" s="137">
        <f t="shared" si="69"/>
        <v>0</v>
      </c>
      <c r="J1068" s="69" t="str">
        <f t="shared" si="72"/>
        <v>5.1.3</v>
      </c>
    </row>
    <row r="1069" spans="1:10" x14ac:dyDescent="0.25">
      <c r="A1069" s="66" t="s">
        <v>2112</v>
      </c>
      <c r="B1069" s="66" t="s">
        <v>2113</v>
      </c>
      <c r="C1069" s="135">
        <v>31710</v>
      </c>
      <c r="D1069" s="135">
        <v>94290</v>
      </c>
      <c r="E1069" s="135">
        <v>31710</v>
      </c>
      <c r="F1069" s="80">
        <f t="shared" si="70"/>
        <v>62580</v>
      </c>
      <c r="G1069" s="135">
        <v>94290</v>
      </c>
      <c r="H1069" s="80">
        <f t="shared" si="71"/>
        <v>94290</v>
      </c>
      <c r="I1069" s="137">
        <f t="shared" si="69"/>
        <v>0</v>
      </c>
      <c r="J1069" s="69" t="str">
        <f t="shared" si="72"/>
        <v>5.1.3</v>
      </c>
    </row>
    <row r="1070" spans="1:10" x14ac:dyDescent="0.25">
      <c r="A1070" s="66" t="s">
        <v>2567</v>
      </c>
      <c r="B1070" s="66" t="s">
        <v>2568</v>
      </c>
      <c r="C1070" s="135">
        <v>0</v>
      </c>
      <c r="D1070" s="135">
        <v>1012885.02</v>
      </c>
      <c r="E1070" s="135">
        <v>118882.54</v>
      </c>
      <c r="F1070" s="80">
        <f t="shared" si="70"/>
        <v>894002.48</v>
      </c>
      <c r="G1070" s="135">
        <v>894002.48</v>
      </c>
      <c r="H1070" s="80">
        <f t="shared" si="71"/>
        <v>894002.48</v>
      </c>
      <c r="I1070" s="137">
        <f t="shared" si="69"/>
        <v>0</v>
      </c>
      <c r="J1070" s="69" t="str">
        <f t="shared" si="72"/>
        <v>5.1.3</v>
      </c>
    </row>
    <row r="1071" spans="1:10" x14ac:dyDescent="0.25">
      <c r="A1071" s="66" t="s">
        <v>2569</v>
      </c>
      <c r="B1071" s="66" t="s">
        <v>2570</v>
      </c>
      <c r="C1071" s="135">
        <v>0</v>
      </c>
      <c r="D1071" s="135">
        <v>1012885.02</v>
      </c>
      <c r="E1071" s="135">
        <v>118882.54</v>
      </c>
      <c r="F1071" s="80">
        <f t="shared" si="70"/>
        <v>894002.48</v>
      </c>
      <c r="G1071" s="135">
        <v>894002.48</v>
      </c>
      <c r="H1071" s="80">
        <f t="shared" si="71"/>
        <v>894002.48</v>
      </c>
      <c r="I1071" s="137">
        <f t="shared" si="69"/>
        <v>0</v>
      </c>
      <c r="J1071" s="69" t="str">
        <f t="shared" si="72"/>
        <v>5.1.3</v>
      </c>
    </row>
    <row r="1072" spans="1:10" x14ac:dyDescent="0.25">
      <c r="A1072" s="66" t="s">
        <v>2114</v>
      </c>
      <c r="B1072" s="66" t="s">
        <v>2115</v>
      </c>
      <c r="C1072" s="135">
        <v>23748077</v>
      </c>
      <c r="D1072" s="135">
        <v>45342401.18</v>
      </c>
      <c r="E1072" s="135">
        <v>23439032.289999999</v>
      </c>
      <c r="F1072" s="80">
        <f t="shared" si="70"/>
        <v>21903368.890000001</v>
      </c>
      <c r="G1072" s="135">
        <v>45651445.890000001</v>
      </c>
      <c r="H1072" s="80">
        <f t="shared" si="71"/>
        <v>45651445.890000001</v>
      </c>
      <c r="I1072" s="137">
        <f t="shared" si="69"/>
        <v>0</v>
      </c>
      <c r="J1072" s="69" t="str">
        <f t="shared" si="72"/>
        <v>5.1.3</v>
      </c>
    </row>
    <row r="1073" spans="1:10" x14ac:dyDescent="0.25">
      <c r="A1073" s="66" t="s">
        <v>2116</v>
      </c>
      <c r="B1073" s="66" t="s">
        <v>2117</v>
      </c>
      <c r="C1073" s="135">
        <v>4250000</v>
      </c>
      <c r="D1073" s="135">
        <v>16739240.300000001</v>
      </c>
      <c r="E1073" s="135">
        <v>12505877.289999999</v>
      </c>
      <c r="F1073" s="80">
        <f t="shared" si="70"/>
        <v>4233363.0100000016</v>
      </c>
      <c r="G1073" s="135">
        <v>8483363.0099999998</v>
      </c>
      <c r="H1073" s="80">
        <f t="shared" si="71"/>
        <v>8483363.0100000016</v>
      </c>
      <c r="I1073" s="137">
        <f t="shared" si="69"/>
        <v>0</v>
      </c>
      <c r="J1073" s="69" t="str">
        <f t="shared" si="72"/>
        <v>5.1.3</v>
      </c>
    </row>
    <row r="1074" spans="1:10" x14ac:dyDescent="0.25">
      <c r="A1074" s="66" t="s">
        <v>2118</v>
      </c>
      <c r="B1074" s="66" t="s">
        <v>2119</v>
      </c>
      <c r="C1074" s="135">
        <v>19498077</v>
      </c>
      <c r="D1074" s="135">
        <v>28603160.879999999</v>
      </c>
      <c r="E1074" s="135">
        <v>10933155</v>
      </c>
      <c r="F1074" s="80">
        <f t="shared" si="70"/>
        <v>17670005.879999999</v>
      </c>
      <c r="G1074" s="135">
        <v>37168082.880000003</v>
      </c>
      <c r="H1074" s="80">
        <f t="shared" si="71"/>
        <v>37168082.879999995</v>
      </c>
      <c r="I1074" s="137">
        <f t="shared" si="69"/>
        <v>0</v>
      </c>
      <c r="J1074" s="69" t="str">
        <f t="shared" si="72"/>
        <v>5.1.3</v>
      </c>
    </row>
    <row r="1075" spans="1:10" x14ac:dyDescent="0.25">
      <c r="A1075" s="66" t="s">
        <v>2571</v>
      </c>
      <c r="B1075" s="66" t="s">
        <v>2572</v>
      </c>
      <c r="C1075" s="135">
        <v>0</v>
      </c>
      <c r="D1075" s="135">
        <v>1722.77</v>
      </c>
      <c r="E1075" s="135">
        <v>0</v>
      </c>
      <c r="F1075" s="80">
        <f t="shared" si="70"/>
        <v>1722.77</v>
      </c>
      <c r="G1075" s="135">
        <v>1722.77</v>
      </c>
      <c r="H1075" s="80">
        <f t="shared" si="71"/>
        <v>1722.77</v>
      </c>
      <c r="I1075" s="137">
        <f t="shared" si="69"/>
        <v>0</v>
      </c>
      <c r="J1075" s="69" t="str">
        <f t="shared" si="72"/>
        <v>5.1.3</v>
      </c>
    </row>
    <row r="1076" spans="1:10" x14ac:dyDescent="0.25">
      <c r="A1076" s="66" t="s">
        <v>2573</v>
      </c>
      <c r="B1076" s="66" t="s">
        <v>2574</v>
      </c>
      <c r="C1076" s="135">
        <v>0</v>
      </c>
      <c r="D1076" s="135">
        <v>1722.77</v>
      </c>
      <c r="E1076" s="135">
        <v>0</v>
      </c>
      <c r="F1076" s="80">
        <f t="shared" si="70"/>
        <v>1722.77</v>
      </c>
      <c r="G1076" s="135">
        <v>1722.77</v>
      </c>
      <c r="H1076" s="80">
        <f t="shared" si="71"/>
        <v>1722.77</v>
      </c>
      <c r="I1076" s="137">
        <f t="shared" si="69"/>
        <v>0</v>
      </c>
      <c r="J1076" s="69" t="str">
        <f t="shared" si="72"/>
        <v>5.1.3</v>
      </c>
    </row>
    <row r="1077" spans="1:10" x14ac:dyDescent="0.25">
      <c r="A1077" s="66" t="s">
        <v>2575</v>
      </c>
      <c r="B1077" s="66" t="s">
        <v>2576</v>
      </c>
      <c r="C1077" s="135">
        <v>0</v>
      </c>
      <c r="D1077" s="135">
        <v>19302762.920000002</v>
      </c>
      <c r="E1077" s="135">
        <v>0</v>
      </c>
      <c r="F1077" s="80">
        <f t="shared" si="70"/>
        <v>19302762.920000002</v>
      </c>
      <c r="G1077" s="135">
        <v>19302762.920000002</v>
      </c>
      <c r="H1077" s="80">
        <f t="shared" si="71"/>
        <v>19302762.920000002</v>
      </c>
      <c r="I1077" s="137">
        <f t="shared" si="69"/>
        <v>0</v>
      </c>
      <c r="J1077" s="69" t="str">
        <f t="shared" si="72"/>
        <v>5.1.3</v>
      </c>
    </row>
    <row r="1078" spans="1:10" x14ac:dyDescent="0.25">
      <c r="A1078" s="66" t="s">
        <v>2577</v>
      </c>
      <c r="B1078" s="66" t="s">
        <v>2578</v>
      </c>
      <c r="C1078" s="135">
        <v>0</v>
      </c>
      <c r="D1078" s="135">
        <v>16660114.93</v>
      </c>
      <c r="E1078" s="135">
        <v>0</v>
      </c>
      <c r="F1078" s="80">
        <f t="shared" si="70"/>
        <v>16660114.93</v>
      </c>
      <c r="G1078" s="135">
        <v>16660114.93</v>
      </c>
      <c r="H1078" s="80">
        <f t="shared" si="71"/>
        <v>16660114.93</v>
      </c>
      <c r="I1078" s="137">
        <f t="shared" ref="I1078:I1141" si="73">+G1078-H1078</f>
        <v>0</v>
      </c>
      <c r="J1078" s="69" t="str">
        <f t="shared" si="72"/>
        <v>5.1.3</v>
      </c>
    </row>
    <row r="1079" spans="1:10" x14ac:dyDescent="0.25">
      <c r="A1079" s="66" t="s">
        <v>2579</v>
      </c>
      <c r="B1079" s="66" t="s">
        <v>2580</v>
      </c>
      <c r="C1079" s="135">
        <v>0</v>
      </c>
      <c r="D1079" s="135">
        <v>16660114.93</v>
      </c>
      <c r="E1079" s="135">
        <v>0</v>
      </c>
      <c r="F1079" s="80">
        <f t="shared" si="70"/>
        <v>16660114.93</v>
      </c>
      <c r="G1079" s="135">
        <v>16660114.93</v>
      </c>
      <c r="H1079" s="80">
        <f t="shared" si="71"/>
        <v>16660114.93</v>
      </c>
      <c r="I1079" s="137">
        <f t="shared" si="73"/>
        <v>0</v>
      </c>
      <c r="J1079" s="69" t="str">
        <f t="shared" si="72"/>
        <v>5.1.3</v>
      </c>
    </row>
    <row r="1080" spans="1:10" x14ac:dyDescent="0.25">
      <c r="A1080" s="66" t="s">
        <v>2581</v>
      </c>
      <c r="B1080" s="66" t="s">
        <v>2582</v>
      </c>
      <c r="C1080" s="135">
        <v>0</v>
      </c>
      <c r="D1080" s="135">
        <v>317649.99</v>
      </c>
      <c r="E1080" s="135">
        <v>0</v>
      </c>
      <c r="F1080" s="80">
        <f t="shared" si="70"/>
        <v>317649.99</v>
      </c>
      <c r="G1080" s="135">
        <v>317649.99</v>
      </c>
      <c r="H1080" s="80">
        <f t="shared" si="71"/>
        <v>317649.99</v>
      </c>
      <c r="I1080" s="137">
        <f t="shared" si="73"/>
        <v>0</v>
      </c>
      <c r="J1080" s="69" t="str">
        <f t="shared" si="72"/>
        <v>5.1.3</v>
      </c>
    </row>
    <row r="1081" spans="1:10" x14ac:dyDescent="0.25">
      <c r="A1081" s="66" t="s">
        <v>2583</v>
      </c>
      <c r="B1081" s="66" t="s">
        <v>2584</v>
      </c>
      <c r="C1081" s="135">
        <v>0</v>
      </c>
      <c r="D1081" s="135">
        <v>317649.99</v>
      </c>
      <c r="E1081" s="135">
        <v>0</v>
      </c>
      <c r="F1081" s="80">
        <f t="shared" si="70"/>
        <v>317649.99</v>
      </c>
      <c r="G1081" s="135">
        <v>317649.99</v>
      </c>
      <c r="H1081" s="80">
        <f t="shared" si="71"/>
        <v>317649.99</v>
      </c>
      <c r="I1081" s="137">
        <f t="shared" si="73"/>
        <v>0</v>
      </c>
      <c r="J1081" s="69" t="str">
        <f t="shared" si="72"/>
        <v>5.1.3</v>
      </c>
    </row>
    <row r="1082" spans="1:10" x14ac:dyDescent="0.25">
      <c r="A1082" s="66" t="s">
        <v>2585</v>
      </c>
      <c r="B1082" s="66" t="s">
        <v>2586</v>
      </c>
      <c r="C1082" s="135">
        <v>0</v>
      </c>
      <c r="D1082" s="135">
        <v>2324998</v>
      </c>
      <c r="E1082" s="135">
        <v>0</v>
      </c>
      <c r="F1082" s="80">
        <f t="shared" si="70"/>
        <v>2324998</v>
      </c>
      <c r="G1082" s="135">
        <v>2324998</v>
      </c>
      <c r="H1082" s="80">
        <f t="shared" si="71"/>
        <v>2324998</v>
      </c>
      <c r="I1082" s="137">
        <f t="shared" si="73"/>
        <v>0</v>
      </c>
      <c r="J1082" s="69" t="str">
        <f t="shared" si="72"/>
        <v>5.1.3</v>
      </c>
    </row>
    <row r="1083" spans="1:10" x14ac:dyDescent="0.25">
      <c r="A1083" s="66" t="s">
        <v>2587</v>
      </c>
      <c r="B1083" s="66" t="s">
        <v>2588</v>
      </c>
      <c r="C1083" s="135">
        <v>0</v>
      </c>
      <c r="D1083" s="135">
        <v>2324998</v>
      </c>
      <c r="E1083" s="135">
        <v>0</v>
      </c>
      <c r="F1083" s="80">
        <f t="shared" si="70"/>
        <v>2324998</v>
      </c>
      <c r="G1083" s="135">
        <v>2324998</v>
      </c>
      <c r="H1083" s="80">
        <f t="shared" si="71"/>
        <v>2324998</v>
      </c>
      <c r="I1083" s="137">
        <f t="shared" si="73"/>
        <v>0</v>
      </c>
      <c r="J1083" s="69" t="str">
        <f t="shared" si="72"/>
        <v>5.1.3</v>
      </c>
    </row>
    <row r="1084" spans="1:10" x14ac:dyDescent="0.25">
      <c r="A1084" s="66" t="s">
        <v>1083</v>
      </c>
      <c r="B1084" s="66" t="s">
        <v>1084</v>
      </c>
      <c r="C1084" s="135">
        <v>8026.73</v>
      </c>
      <c r="D1084" s="135">
        <v>256813.22</v>
      </c>
      <c r="E1084" s="135">
        <v>25651.98</v>
      </c>
      <c r="F1084" s="80">
        <f t="shared" si="70"/>
        <v>231161.24</v>
      </c>
      <c r="G1084" s="135">
        <v>239187.97</v>
      </c>
      <c r="H1084" s="80">
        <f t="shared" si="71"/>
        <v>239187.97</v>
      </c>
      <c r="I1084" s="137">
        <f t="shared" si="73"/>
        <v>0</v>
      </c>
      <c r="J1084" s="69" t="str">
        <f t="shared" si="72"/>
        <v>5.1.3</v>
      </c>
    </row>
    <row r="1085" spans="1:10" x14ac:dyDescent="0.25">
      <c r="A1085" s="66" t="s">
        <v>2589</v>
      </c>
      <c r="B1085" s="66" t="s">
        <v>2590</v>
      </c>
      <c r="C1085" s="135">
        <v>0</v>
      </c>
      <c r="D1085" s="135">
        <v>63913.8</v>
      </c>
      <c r="E1085" s="135">
        <v>0</v>
      </c>
      <c r="F1085" s="80">
        <f t="shared" si="70"/>
        <v>63913.8</v>
      </c>
      <c r="G1085" s="135">
        <v>63913.8</v>
      </c>
      <c r="H1085" s="80">
        <f t="shared" si="71"/>
        <v>63913.8</v>
      </c>
      <c r="I1085" s="137">
        <f t="shared" si="73"/>
        <v>0</v>
      </c>
      <c r="J1085" s="69" t="str">
        <f t="shared" si="72"/>
        <v>5.1.3</v>
      </c>
    </row>
    <row r="1086" spans="1:10" x14ac:dyDescent="0.25">
      <c r="A1086" s="66" t="s">
        <v>2591</v>
      </c>
      <c r="B1086" s="66" t="s">
        <v>2592</v>
      </c>
      <c r="C1086" s="135">
        <v>0</v>
      </c>
      <c r="D1086" s="135">
        <v>63913.8</v>
      </c>
      <c r="E1086" s="135">
        <v>0</v>
      </c>
      <c r="F1086" s="80">
        <f t="shared" si="70"/>
        <v>63913.8</v>
      </c>
      <c r="G1086" s="135">
        <v>63913.8</v>
      </c>
      <c r="H1086" s="80">
        <f t="shared" si="71"/>
        <v>63913.8</v>
      </c>
      <c r="I1086" s="137">
        <f t="shared" si="73"/>
        <v>0</v>
      </c>
      <c r="J1086" s="69" t="str">
        <f t="shared" si="72"/>
        <v>5.1.3</v>
      </c>
    </row>
    <row r="1087" spans="1:10" x14ac:dyDescent="0.25">
      <c r="A1087" s="66" t="s">
        <v>1085</v>
      </c>
      <c r="B1087" s="66" t="s">
        <v>1086</v>
      </c>
      <c r="C1087" s="135">
        <v>5906.23</v>
      </c>
      <c r="D1087" s="135">
        <v>31922.98</v>
      </c>
      <c r="E1087" s="135">
        <v>12007.99</v>
      </c>
      <c r="F1087" s="80">
        <f t="shared" si="70"/>
        <v>19914.989999999998</v>
      </c>
      <c r="G1087" s="135">
        <v>25821.22</v>
      </c>
      <c r="H1087" s="80">
        <f t="shared" si="71"/>
        <v>25821.219999999998</v>
      </c>
      <c r="I1087" s="137">
        <f t="shared" si="73"/>
        <v>0</v>
      </c>
      <c r="J1087" s="69" t="str">
        <f t="shared" si="72"/>
        <v>5.1.3</v>
      </c>
    </row>
    <row r="1088" spans="1:10" x14ac:dyDescent="0.25">
      <c r="A1088" s="66" t="s">
        <v>1087</v>
      </c>
      <c r="B1088" s="66" t="s">
        <v>1088</v>
      </c>
      <c r="C1088" s="135">
        <v>5906.23</v>
      </c>
      <c r="D1088" s="135">
        <v>31922.98</v>
      </c>
      <c r="E1088" s="135">
        <v>12007.99</v>
      </c>
      <c r="F1088" s="80">
        <f t="shared" si="70"/>
        <v>19914.989999999998</v>
      </c>
      <c r="G1088" s="135">
        <v>25821.22</v>
      </c>
      <c r="H1088" s="80">
        <f t="shared" si="71"/>
        <v>25821.219999999998</v>
      </c>
      <c r="I1088" s="137">
        <f t="shared" si="73"/>
        <v>0</v>
      </c>
      <c r="J1088" s="69" t="str">
        <f t="shared" si="72"/>
        <v>5.1.3</v>
      </c>
    </row>
    <row r="1089" spans="1:10" x14ac:dyDescent="0.25">
      <c r="A1089" s="66" t="s">
        <v>1089</v>
      </c>
      <c r="B1089" s="66" t="s">
        <v>1090</v>
      </c>
      <c r="C1089" s="135">
        <v>2120.5</v>
      </c>
      <c r="D1089" s="135">
        <v>60087.47</v>
      </c>
      <c r="E1089" s="135">
        <v>8321.99</v>
      </c>
      <c r="F1089" s="80">
        <f t="shared" si="70"/>
        <v>51765.48</v>
      </c>
      <c r="G1089" s="135">
        <v>53885.98</v>
      </c>
      <c r="H1089" s="80">
        <f t="shared" si="71"/>
        <v>53885.98</v>
      </c>
      <c r="I1089" s="137">
        <f t="shared" si="73"/>
        <v>0</v>
      </c>
      <c r="J1089" s="69" t="str">
        <f t="shared" si="72"/>
        <v>5.1.3</v>
      </c>
    </row>
    <row r="1090" spans="1:10" x14ac:dyDescent="0.25">
      <c r="A1090" s="66" t="s">
        <v>1091</v>
      </c>
      <c r="B1090" s="66" t="s">
        <v>1092</v>
      </c>
      <c r="C1090" s="135">
        <v>2120.5</v>
      </c>
      <c r="D1090" s="135">
        <v>60087.47</v>
      </c>
      <c r="E1090" s="135">
        <v>8321.99</v>
      </c>
      <c r="F1090" s="80">
        <f t="shared" si="70"/>
        <v>51765.48</v>
      </c>
      <c r="G1090" s="135">
        <v>53885.98</v>
      </c>
      <c r="H1090" s="80">
        <f t="shared" si="71"/>
        <v>53885.98</v>
      </c>
      <c r="I1090" s="137">
        <f t="shared" si="73"/>
        <v>0</v>
      </c>
      <c r="J1090" s="69" t="str">
        <f t="shared" si="72"/>
        <v>5.1.3</v>
      </c>
    </row>
    <row r="1091" spans="1:10" x14ac:dyDescent="0.25">
      <c r="A1091" s="66" t="s">
        <v>2593</v>
      </c>
      <c r="B1091" s="66" t="s">
        <v>2594</v>
      </c>
      <c r="C1091" s="135">
        <v>0</v>
      </c>
      <c r="D1091" s="135">
        <v>89320</v>
      </c>
      <c r="E1091" s="135">
        <v>0</v>
      </c>
      <c r="F1091" s="80">
        <f t="shared" ref="F1091:F1154" si="74">+D1091-E1091</f>
        <v>89320</v>
      </c>
      <c r="G1091" s="135">
        <v>89320</v>
      </c>
      <c r="H1091" s="80">
        <f t="shared" ref="H1091:H1141" si="75">+C1091+F1091</f>
        <v>89320</v>
      </c>
      <c r="I1091" s="137">
        <f t="shared" si="73"/>
        <v>0</v>
      </c>
      <c r="J1091" s="69" t="str">
        <f t="shared" ref="J1091:J1140" si="76">MID(A1091,1,5)</f>
        <v>5.1.3</v>
      </c>
    </row>
    <row r="1092" spans="1:10" x14ac:dyDescent="0.25">
      <c r="A1092" s="66" t="s">
        <v>2595</v>
      </c>
      <c r="B1092" s="66" t="s">
        <v>2596</v>
      </c>
      <c r="C1092" s="135">
        <v>0</v>
      </c>
      <c r="D1092" s="135">
        <v>89320</v>
      </c>
      <c r="E1092" s="135">
        <v>0</v>
      </c>
      <c r="F1092" s="80">
        <f t="shared" si="74"/>
        <v>89320</v>
      </c>
      <c r="G1092" s="135">
        <v>89320</v>
      </c>
      <c r="H1092" s="80">
        <f t="shared" si="75"/>
        <v>89320</v>
      </c>
      <c r="I1092" s="137">
        <f t="shared" si="73"/>
        <v>0</v>
      </c>
      <c r="J1092" s="69" t="str">
        <f t="shared" si="76"/>
        <v>5.1.3</v>
      </c>
    </row>
    <row r="1093" spans="1:10" x14ac:dyDescent="0.25">
      <c r="A1093" s="66" t="s">
        <v>2597</v>
      </c>
      <c r="B1093" s="66" t="s">
        <v>2598</v>
      </c>
      <c r="C1093" s="135">
        <v>0</v>
      </c>
      <c r="D1093" s="135">
        <v>11568.97</v>
      </c>
      <c r="E1093" s="135">
        <v>5322</v>
      </c>
      <c r="F1093" s="80">
        <f t="shared" si="74"/>
        <v>6246.9699999999993</v>
      </c>
      <c r="G1093" s="135">
        <v>6246.97</v>
      </c>
      <c r="H1093" s="80">
        <f t="shared" si="75"/>
        <v>6246.9699999999993</v>
      </c>
      <c r="I1093" s="137">
        <f t="shared" si="73"/>
        <v>0</v>
      </c>
      <c r="J1093" s="69" t="str">
        <f t="shared" si="76"/>
        <v>5.1.3</v>
      </c>
    </row>
    <row r="1094" spans="1:10" x14ac:dyDescent="0.25">
      <c r="A1094" s="66" t="s">
        <v>2599</v>
      </c>
      <c r="B1094" s="66" t="s">
        <v>2600</v>
      </c>
      <c r="C1094" s="135">
        <v>0</v>
      </c>
      <c r="D1094" s="135">
        <v>11568.97</v>
      </c>
      <c r="E1094" s="135">
        <v>5322</v>
      </c>
      <c r="F1094" s="80">
        <f t="shared" si="74"/>
        <v>6246.9699999999993</v>
      </c>
      <c r="G1094" s="135">
        <v>6246.97</v>
      </c>
      <c r="H1094" s="80">
        <f t="shared" si="75"/>
        <v>6246.9699999999993</v>
      </c>
      <c r="I1094" s="137">
        <f t="shared" si="73"/>
        <v>0</v>
      </c>
      <c r="J1094" s="69" t="str">
        <f t="shared" si="76"/>
        <v>5.1.3</v>
      </c>
    </row>
    <row r="1095" spans="1:10" x14ac:dyDescent="0.25">
      <c r="A1095" s="66" t="s">
        <v>1093</v>
      </c>
      <c r="B1095" s="66" t="s">
        <v>1094</v>
      </c>
      <c r="C1095" s="135">
        <v>15746.59</v>
      </c>
      <c r="D1095" s="135">
        <v>26258118.949999999</v>
      </c>
      <c r="E1095" s="135">
        <v>15204895.75</v>
      </c>
      <c r="F1095" s="80">
        <f t="shared" si="74"/>
        <v>11053223.199999999</v>
      </c>
      <c r="G1095" s="135">
        <v>11068969.789999999</v>
      </c>
      <c r="H1095" s="80">
        <f t="shared" si="75"/>
        <v>11068969.789999999</v>
      </c>
      <c r="I1095" s="137">
        <f t="shared" si="73"/>
        <v>0</v>
      </c>
      <c r="J1095" s="69" t="str">
        <f t="shared" si="76"/>
        <v>5.1.3</v>
      </c>
    </row>
    <row r="1096" spans="1:10" x14ac:dyDescent="0.25">
      <c r="A1096" s="66" t="s">
        <v>2601</v>
      </c>
      <c r="B1096" s="66" t="s">
        <v>2602</v>
      </c>
      <c r="C1096" s="135">
        <v>0</v>
      </c>
      <c r="D1096" s="135">
        <v>24781927.969999999</v>
      </c>
      <c r="E1096" s="135">
        <v>15099038.199999999</v>
      </c>
      <c r="F1096" s="80">
        <f t="shared" si="74"/>
        <v>9682889.7699999996</v>
      </c>
      <c r="G1096" s="135">
        <v>9682889.7699999996</v>
      </c>
      <c r="H1096" s="80">
        <f t="shared" si="75"/>
        <v>9682889.7699999996</v>
      </c>
      <c r="I1096" s="137">
        <f t="shared" si="73"/>
        <v>0</v>
      </c>
      <c r="J1096" s="69" t="str">
        <f t="shared" si="76"/>
        <v>5.1.3</v>
      </c>
    </row>
    <row r="1097" spans="1:10" x14ac:dyDescent="0.25">
      <c r="A1097" s="66" t="s">
        <v>2603</v>
      </c>
      <c r="B1097" s="66" t="s">
        <v>2604</v>
      </c>
      <c r="C1097" s="135">
        <v>0</v>
      </c>
      <c r="D1097" s="135">
        <v>24781927.969999999</v>
      </c>
      <c r="E1097" s="135">
        <v>15099038.199999999</v>
      </c>
      <c r="F1097" s="80">
        <f t="shared" si="74"/>
        <v>9682889.7699999996</v>
      </c>
      <c r="G1097" s="135">
        <v>9682889.7699999996</v>
      </c>
      <c r="H1097" s="80">
        <f t="shared" si="75"/>
        <v>9682889.7699999996</v>
      </c>
      <c r="I1097" s="137">
        <f t="shared" si="73"/>
        <v>0</v>
      </c>
      <c r="J1097" s="69" t="str">
        <f t="shared" si="76"/>
        <v>5.1.3</v>
      </c>
    </row>
    <row r="1098" spans="1:10" x14ac:dyDescent="0.25">
      <c r="A1098" s="66" t="s">
        <v>2605</v>
      </c>
      <c r="B1098" s="66" t="s">
        <v>2606</v>
      </c>
      <c r="C1098" s="135">
        <v>0</v>
      </c>
      <c r="D1098" s="135">
        <v>1869.62</v>
      </c>
      <c r="E1098" s="135">
        <v>1869.62</v>
      </c>
      <c r="F1098" s="80">
        <f t="shared" si="74"/>
        <v>0</v>
      </c>
      <c r="G1098" s="135">
        <v>0</v>
      </c>
      <c r="H1098" s="80">
        <f t="shared" si="75"/>
        <v>0</v>
      </c>
      <c r="I1098" s="137">
        <f t="shared" si="73"/>
        <v>0</v>
      </c>
      <c r="J1098" s="69" t="str">
        <f t="shared" si="76"/>
        <v>5.1.3</v>
      </c>
    </row>
    <row r="1099" spans="1:10" x14ac:dyDescent="0.25">
      <c r="A1099" s="66" t="s">
        <v>2607</v>
      </c>
      <c r="B1099" s="66" t="s">
        <v>2608</v>
      </c>
      <c r="C1099" s="135">
        <v>0</v>
      </c>
      <c r="D1099" s="135">
        <v>1869.62</v>
      </c>
      <c r="E1099" s="135">
        <v>1869.62</v>
      </c>
      <c r="F1099" s="80">
        <f t="shared" si="74"/>
        <v>0</v>
      </c>
      <c r="G1099" s="135">
        <v>0</v>
      </c>
      <c r="H1099" s="80">
        <f t="shared" si="75"/>
        <v>0</v>
      </c>
      <c r="I1099" s="137">
        <f t="shared" si="73"/>
        <v>0</v>
      </c>
      <c r="J1099" s="69" t="str">
        <f t="shared" si="76"/>
        <v>5.1.3</v>
      </c>
    </row>
    <row r="1100" spans="1:10" x14ac:dyDescent="0.25">
      <c r="A1100" s="66" t="s">
        <v>1095</v>
      </c>
      <c r="B1100" s="66" t="s">
        <v>1096</v>
      </c>
      <c r="C1100" s="135">
        <v>15746.59</v>
      </c>
      <c r="D1100" s="135">
        <v>1474321.36</v>
      </c>
      <c r="E1100" s="135">
        <v>103987.93</v>
      </c>
      <c r="F1100" s="80">
        <f t="shared" si="74"/>
        <v>1370333.4300000002</v>
      </c>
      <c r="G1100" s="135">
        <v>1386080.02</v>
      </c>
      <c r="H1100" s="80">
        <f t="shared" si="75"/>
        <v>1386080.0200000003</v>
      </c>
      <c r="I1100" s="137">
        <f t="shared" si="73"/>
        <v>0</v>
      </c>
      <c r="J1100" s="69" t="str">
        <f t="shared" si="76"/>
        <v>5.1.3</v>
      </c>
    </row>
    <row r="1101" spans="1:10" x14ac:dyDescent="0.25">
      <c r="A1101" s="66" t="s">
        <v>1097</v>
      </c>
      <c r="B1101" s="66" t="s">
        <v>1098</v>
      </c>
      <c r="C1101" s="135">
        <v>15746.59</v>
      </c>
      <c r="D1101" s="135">
        <v>1474321.36</v>
      </c>
      <c r="E1101" s="135">
        <v>103987.93</v>
      </c>
      <c r="F1101" s="80">
        <f t="shared" si="74"/>
        <v>1370333.4300000002</v>
      </c>
      <c r="G1101" s="135">
        <v>1386080.02</v>
      </c>
      <c r="H1101" s="80">
        <f t="shared" si="75"/>
        <v>1386080.0200000003</v>
      </c>
      <c r="I1101" s="137">
        <f t="shared" si="73"/>
        <v>0</v>
      </c>
      <c r="J1101" s="69" t="str">
        <f t="shared" si="76"/>
        <v>5.1.3</v>
      </c>
    </row>
    <row r="1102" spans="1:10" x14ac:dyDescent="0.25">
      <c r="A1102" s="66" t="s">
        <v>1099</v>
      </c>
      <c r="B1102" s="66" t="s">
        <v>1100</v>
      </c>
      <c r="C1102" s="135">
        <v>2896902.97</v>
      </c>
      <c r="D1102" s="135">
        <v>14034940.880000001</v>
      </c>
      <c r="E1102" s="135">
        <v>7883358.2400000002</v>
      </c>
      <c r="F1102" s="80">
        <f t="shared" si="74"/>
        <v>6151582.6400000006</v>
      </c>
      <c r="G1102" s="135">
        <v>9048485.6099999994</v>
      </c>
      <c r="H1102" s="80">
        <f t="shared" si="75"/>
        <v>9048485.6100000013</v>
      </c>
      <c r="I1102" s="137">
        <f t="shared" si="73"/>
        <v>0</v>
      </c>
      <c r="J1102" s="69" t="str">
        <f t="shared" si="76"/>
        <v>5.1.3</v>
      </c>
    </row>
    <row r="1103" spans="1:10" x14ac:dyDescent="0.25">
      <c r="A1103" s="66" t="s">
        <v>2609</v>
      </c>
      <c r="B1103" s="66" t="s">
        <v>2610</v>
      </c>
      <c r="C1103" s="135">
        <v>0</v>
      </c>
      <c r="D1103" s="135">
        <v>27792.5</v>
      </c>
      <c r="E1103" s="135">
        <v>0</v>
      </c>
      <c r="F1103" s="80">
        <f t="shared" si="74"/>
        <v>27792.5</v>
      </c>
      <c r="G1103" s="135">
        <v>27792.5</v>
      </c>
      <c r="H1103" s="80">
        <f t="shared" si="75"/>
        <v>27792.5</v>
      </c>
      <c r="I1103" s="137">
        <f t="shared" si="73"/>
        <v>0</v>
      </c>
      <c r="J1103" s="69" t="str">
        <f t="shared" si="76"/>
        <v>5.1.3</v>
      </c>
    </row>
    <row r="1104" spans="1:10" x14ac:dyDescent="0.25">
      <c r="A1104" s="66" t="s">
        <v>2611</v>
      </c>
      <c r="B1104" s="66" t="s">
        <v>2612</v>
      </c>
      <c r="C1104" s="135">
        <v>0</v>
      </c>
      <c r="D1104" s="135">
        <v>27792.5</v>
      </c>
      <c r="E1104" s="135">
        <v>0</v>
      </c>
      <c r="F1104" s="80">
        <f t="shared" si="74"/>
        <v>27792.5</v>
      </c>
      <c r="G1104" s="135">
        <v>27792.5</v>
      </c>
      <c r="H1104" s="80">
        <f t="shared" si="75"/>
        <v>27792.5</v>
      </c>
      <c r="I1104" s="137">
        <f t="shared" si="73"/>
        <v>0</v>
      </c>
      <c r="J1104" s="69" t="str">
        <f t="shared" si="76"/>
        <v>5.1.3</v>
      </c>
    </row>
    <row r="1105" spans="1:10" x14ac:dyDescent="0.25">
      <c r="A1105" s="66" t="s">
        <v>1101</v>
      </c>
      <c r="B1105" s="66" t="s">
        <v>1102</v>
      </c>
      <c r="C1105" s="135">
        <v>1104326.51</v>
      </c>
      <c r="D1105" s="135">
        <v>9421420.0500000007</v>
      </c>
      <c r="E1105" s="135">
        <v>5478951.5999999996</v>
      </c>
      <c r="F1105" s="80">
        <f t="shared" si="74"/>
        <v>3942468.4500000011</v>
      </c>
      <c r="G1105" s="135">
        <v>5046794.96</v>
      </c>
      <c r="H1105" s="80">
        <f t="shared" si="75"/>
        <v>5046794.9600000009</v>
      </c>
      <c r="I1105" s="137">
        <f t="shared" si="73"/>
        <v>0</v>
      </c>
      <c r="J1105" s="69" t="str">
        <f t="shared" si="76"/>
        <v>5.1.3</v>
      </c>
    </row>
    <row r="1106" spans="1:10" x14ac:dyDescent="0.25">
      <c r="A1106" s="66" t="s">
        <v>1103</v>
      </c>
      <c r="B1106" s="66" t="s">
        <v>2029</v>
      </c>
      <c r="C1106" s="135">
        <v>1104326.51</v>
      </c>
      <c r="D1106" s="135">
        <v>9421420.0500000007</v>
      </c>
      <c r="E1106" s="135">
        <v>5478951.5999999996</v>
      </c>
      <c r="F1106" s="80">
        <f t="shared" si="74"/>
        <v>3942468.4500000011</v>
      </c>
      <c r="G1106" s="135">
        <v>5046794.96</v>
      </c>
      <c r="H1106" s="80">
        <f t="shared" si="75"/>
        <v>5046794.9600000009</v>
      </c>
      <c r="I1106" s="137">
        <f t="shared" si="73"/>
        <v>0</v>
      </c>
      <c r="J1106" s="69" t="str">
        <f t="shared" si="76"/>
        <v>5.1.3</v>
      </c>
    </row>
    <row r="1107" spans="1:10" x14ac:dyDescent="0.25">
      <c r="A1107" s="66" t="s">
        <v>2613</v>
      </c>
      <c r="B1107" s="66" t="s">
        <v>2614</v>
      </c>
      <c r="C1107" s="135">
        <v>0</v>
      </c>
      <c r="D1107" s="135">
        <v>25000</v>
      </c>
      <c r="E1107" s="135">
        <v>0</v>
      </c>
      <c r="F1107" s="80">
        <f t="shared" si="74"/>
        <v>25000</v>
      </c>
      <c r="G1107" s="135">
        <v>25000</v>
      </c>
      <c r="H1107" s="80">
        <f t="shared" si="75"/>
        <v>25000</v>
      </c>
      <c r="I1107" s="137">
        <f t="shared" si="73"/>
        <v>0</v>
      </c>
      <c r="J1107" s="69" t="str">
        <f t="shared" si="76"/>
        <v>5.1.3</v>
      </c>
    </row>
    <row r="1108" spans="1:10" x14ac:dyDescent="0.25">
      <c r="A1108" s="66" t="s">
        <v>2615</v>
      </c>
      <c r="B1108" s="66" t="s">
        <v>2616</v>
      </c>
      <c r="C1108" s="135">
        <v>0</v>
      </c>
      <c r="D1108" s="135">
        <v>25000</v>
      </c>
      <c r="E1108" s="135">
        <v>0</v>
      </c>
      <c r="F1108" s="80">
        <f t="shared" si="74"/>
        <v>25000</v>
      </c>
      <c r="G1108" s="135">
        <v>25000</v>
      </c>
      <c r="H1108" s="80">
        <f t="shared" si="75"/>
        <v>25000</v>
      </c>
      <c r="I1108" s="137">
        <f t="shared" si="73"/>
        <v>0</v>
      </c>
      <c r="J1108" s="69" t="str">
        <f t="shared" si="76"/>
        <v>5.1.3</v>
      </c>
    </row>
    <row r="1109" spans="1:10" x14ac:dyDescent="0.25">
      <c r="A1109" s="66" t="s">
        <v>2120</v>
      </c>
      <c r="B1109" s="66" t="s">
        <v>2121</v>
      </c>
      <c r="C1109" s="135">
        <v>1792576.46</v>
      </c>
      <c r="D1109" s="135">
        <v>3912728.33</v>
      </c>
      <c r="E1109" s="135">
        <v>2280116.64</v>
      </c>
      <c r="F1109" s="80">
        <f t="shared" si="74"/>
        <v>1632611.69</v>
      </c>
      <c r="G1109" s="135">
        <v>3425188.15</v>
      </c>
      <c r="H1109" s="80">
        <f t="shared" si="75"/>
        <v>3425188.15</v>
      </c>
      <c r="I1109" s="137">
        <f t="shared" si="73"/>
        <v>0</v>
      </c>
      <c r="J1109" s="69" t="str">
        <f t="shared" si="76"/>
        <v>5.1.3</v>
      </c>
    </row>
    <row r="1110" spans="1:10" x14ac:dyDescent="0.25">
      <c r="A1110" s="66" t="s">
        <v>2122</v>
      </c>
      <c r="B1110" s="66" t="s">
        <v>2123</v>
      </c>
      <c r="C1110" s="135">
        <v>1792576.46</v>
      </c>
      <c r="D1110" s="135">
        <v>3912728.33</v>
      </c>
      <c r="E1110" s="135">
        <v>2280116.64</v>
      </c>
      <c r="F1110" s="80">
        <f t="shared" si="74"/>
        <v>1632611.69</v>
      </c>
      <c r="G1110" s="135">
        <v>3425188.15</v>
      </c>
      <c r="H1110" s="80">
        <f t="shared" si="75"/>
        <v>3425188.15</v>
      </c>
      <c r="I1110" s="137">
        <f t="shared" si="73"/>
        <v>0</v>
      </c>
      <c r="J1110" s="69" t="str">
        <f t="shared" si="76"/>
        <v>5.1.3</v>
      </c>
    </row>
    <row r="1111" spans="1:10" x14ac:dyDescent="0.25">
      <c r="A1111" s="66" t="s">
        <v>2617</v>
      </c>
      <c r="B1111" s="66" t="s">
        <v>2618</v>
      </c>
      <c r="C1111" s="135">
        <v>0</v>
      </c>
      <c r="D1111" s="135">
        <v>648000</v>
      </c>
      <c r="E1111" s="135">
        <v>124290</v>
      </c>
      <c r="F1111" s="80">
        <f t="shared" si="74"/>
        <v>523710</v>
      </c>
      <c r="G1111" s="135">
        <v>523710</v>
      </c>
      <c r="H1111" s="80">
        <f t="shared" si="75"/>
        <v>523710</v>
      </c>
      <c r="I1111" s="137">
        <f t="shared" si="73"/>
        <v>0</v>
      </c>
      <c r="J1111" s="69" t="str">
        <f t="shared" si="76"/>
        <v>5.1.3</v>
      </c>
    </row>
    <row r="1112" spans="1:10" x14ac:dyDescent="0.25">
      <c r="A1112" s="66" t="s">
        <v>2619</v>
      </c>
      <c r="B1112" s="66" t="s">
        <v>2620</v>
      </c>
      <c r="C1112" s="135">
        <v>0</v>
      </c>
      <c r="D1112" s="135">
        <v>648000</v>
      </c>
      <c r="E1112" s="135">
        <v>124290</v>
      </c>
      <c r="F1112" s="80">
        <f t="shared" si="74"/>
        <v>523710</v>
      </c>
      <c r="G1112" s="135">
        <v>523710</v>
      </c>
      <c r="H1112" s="80">
        <f t="shared" si="75"/>
        <v>523710</v>
      </c>
      <c r="I1112" s="137">
        <f t="shared" si="73"/>
        <v>0</v>
      </c>
      <c r="J1112" s="69" t="str">
        <f t="shared" si="76"/>
        <v>5.1.3</v>
      </c>
    </row>
    <row r="1113" spans="1:10" x14ac:dyDescent="0.25">
      <c r="A1113" s="66" t="s">
        <v>1104</v>
      </c>
      <c r="B1113" s="66" t="s">
        <v>1105</v>
      </c>
      <c r="C1113" s="135">
        <v>25360273.079999998</v>
      </c>
      <c r="D1113" s="135">
        <v>44068466.579999998</v>
      </c>
      <c r="E1113" s="135">
        <v>3204556.87</v>
      </c>
      <c r="F1113" s="80">
        <f t="shared" si="74"/>
        <v>40863909.710000001</v>
      </c>
      <c r="G1113" s="135">
        <v>66224182.789999999</v>
      </c>
      <c r="H1113" s="80">
        <f t="shared" si="75"/>
        <v>66224182.789999999</v>
      </c>
      <c r="I1113" s="137">
        <f t="shared" si="73"/>
        <v>0</v>
      </c>
      <c r="J1113" s="69" t="str">
        <f t="shared" si="76"/>
        <v>5.2.0</v>
      </c>
    </row>
    <row r="1114" spans="1:10" s="170" customFormat="1" x14ac:dyDescent="0.25">
      <c r="A1114" s="170" t="s">
        <v>1106</v>
      </c>
      <c r="B1114" s="170" t="s">
        <v>1107</v>
      </c>
      <c r="C1114" s="171">
        <v>16992756.09</v>
      </c>
      <c r="D1114" s="171">
        <v>20541669.870000001</v>
      </c>
      <c r="E1114" s="171">
        <v>3069556.87</v>
      </c>
      <c r="F1114" s="169">
        <f t="shared" si="74"/>
        <v>17472113</v>
      </c>
      <c r="G1114" s="171">
        <v>34464869.090000004</v>
      </c>
      <c r="H1114" s="169">
        <f t="shared" si="75"/>
        <v>34464869.090000004</v>
      </c>
      <c r="I1114" s="172">
        <f t="shared" si="73"/>
        <v>0</v>
      </c>
      <c r="J1114" s="173" t="str">
        <f t="shared" si="76"/>
        <v>5.2.1</v>
      </c>
    </row>
    <row r="1115" spans="1:10" x14ac:dyDescent="0.25">
      <c r="A1115" s="66" t="s">
        <v>72</v>
      </c>
      <c r="B1115" s="66" t="s">
        <v>73</v>
      </c>
      <c r="C1115" s="135">
        <v>16992756.09</v>
      </c>
      <c r="D1115" s="135">
        <v>20541669.870000001</v>
      </c>
      <c r="E1115" s="135">
        <v>3069556.87</v>
      </c>
      <c r="F1115" s="80">
        <f t="shared" si="74"/>
        <v>17472113</v>
      </c>
      <c r="G1115" s="135">
        <v>34464869.090000004</v>
      </c>
      <c r="H1115" s="80">
        <f t="shared" si="75"/>
        <v>34464869.090000004</v>
      </c>
      <c r="I1115" s="137">
        <f t="shared" si="73"/>
        <v>0</v>
      </c>
      <c r="J1115" s="69" t="str">
        <f t="shared" si="76"/>
        <v>5.2.1</v>
      </c>
    </row>
    <row r="1116" spans="1:10" x14ac:dyDescent="0.25">
      <c r="A1116" s="66" t="s">
        <v>1108</v>
      </c>
      <c r="B1116" s="66" t="s">
        <v>1109</v>
      </c>
      <c r="C1116" s="135">
        <v>16992756.09</v>
      </c>
      <c r="D1116" s="135">
        <v>20541669.870000001</v>
      </c>
      <c r="E1116" s="135">
        <v>3069556.87</v>
      </c>
      <c r="F1116" s="80">
        <f t="shared" si="74"/>
        <v>17472113</v>
      </c>
      <c r="G1116" s="135">
        <v>34464869.090000004</v>
      </c>
      <c r="H1116" s="80">
        <f t="shared" si="75"/>
        <v>34464869.090000004</v>
      </c>
      <c r="I1116" s="137">
        <f t="shared" si="73"/>
        <v>0</v>
      </c>
      <c r="J1116" s="69" t="str">
        <f t="shared" si="76"/>
        <v>5.2.1</v>
      </c>
    </row>
    <row r="1117" spans="1:10" x14ac:dyDescent="0.25">
      <c r="A1117" s="66" t="s">
        <v>1110</v>
      </c>
      <c r="B1117" s="66" t="s">
        <v>1111</v>
      </c>
      <c r="C1117" s="135">
        <v>16992756.09</v>
      </c>
      <c r="D1117" s="135">
        <v>20541669.870000001</v>
      </c>
      <c r="E1117" s="135">
        <v>3069556.87</v>
      </c>
      <c r="F1117" s="80">
        <f t="shared" si="74"/>
        <v>17472113</v>
      </c>
      <c r="G1117" s="135">
        <v>34464869.090000004</v>
      </c>
      <c r="H1117" s="80">
        <f t="shared" si="75"/>
        <v>34464869.090000004</v>
      </c>
      <c r="I1117" s="137">
        <f t="shared" si="73"/>
        <v>0</v>
      </c>
      <c r="J1117" s="69" t="str">
        <f t="shared" si="76"/>
        <v>5.2.1</v>
      </c>
    </row>
    <row r="1118" spans="1:10" s="170" customFormat="1" x14ac:dyDescent="0.25">
      <c r="A1118" s="170" t="s">
        <v>74</v>
      </c>
      <c r="B1118" s="170" t="s">
        <v>75</v>
      </c>
      <c r="C1118" s="171">
        <v>0</v>
      </c>
      <c r="D1118" s="171">
        <v>3177879.9</v>
      </c>
      <c r="E1118" s="171">
        <v>0</v>
      </c>
      <c r="F1118" s="169">
        <f t="shared" si="74"/>
        <v>3177879.9</v>
      </c>
      <c r="G1118" s="171">
        <v>3177879.9</v>
      </c>
      <c r="H1118" s="169">
        <f t="shared" si="75"/>
        <v>3177879.9</v>
      </c>
      <c r="I1118" s="172">
        <f t="shared" si="73"/>
        <v>0</v>
      </c>
      <c r="J1118" s="173" t="str">
        <f t="shared" si="76"/>
        <v>5.2.3</v>
      </c>
    </row>
    <row r="1119" spans="1:10" x14ac:dyDescent="0.25">
      <c r="A1119" s="66" t="s">
        <v>2621</v>
      </c>
      <c r="B1119" s="66" t="s">
        <v>2622</v>
      </c>
      <c r="C1119" s="135">
        <v>0</v>
      </c>
      <c r="D1119" s="135">
        <v>3177879.9</v>
      </c>
      <c r="E1119" s="135">
        <v>0</v>
      </c>
      <c r="F1119" s="80">
        <f t="shared" si="74"/>
        <v>3177879.9</v>
      </c>
      <c r="G1119" s="135">
        <v>3177879.9</v>
      </c>
      <c r="H1119" s="80">
        <f t="shared" si="75"/>
        <v>3177879.9</v>
      </c>
      <c r="I1119" s="137">
        <f t="shared" si="73"/>
        <v>0</v>
      </c>
      <c r="J1119" s="69" t="str">
        <f t="shared" si="76"/>
        <v>5.2.3</v>
      </c>
    </row>
    <row r="1120" spans="1:10" x14ac:dyDescent="0.25">
      <c r="A1120" s="66" t="s">
        <v>2623</v>
      </c>
      <c r="B1120" s="66" t="s">
        <v>2624</v>
      </c>
      <c r="C1120" s="135">
        <v>0</v>
      </c>
      <c r="D1120" s="135">
        <v>175000</v>
      </c>
      <c r="E1120" s="135">
        <v>0</v>
      </c>
      <c r="F1120" s="80">
        <f t="shared" si="74"/>
        <v>175000</v>
      </c>
      <c r="G1120" s="135">
        <v>175000</v>
      </c>
      <c r="H1120" s="80">
        <f t="shared" si="75"/>
        <v>175000</v>
      </c>
      <c r="I1120" s="137">
        <f t="shared" si="73"/>
        <v>0</v>
      </c>
      <c r="J1120" s="69" t="str">
        <f t="shared" si="76"/>
        <v>5.2.3</v>
      </c>
    </row>
    <row r="1121" spans="1:10" x14ac:dyDescent="0.25">
      <c r="A1121" s="66" t="s">
        <v>2625</v>
      </c>
      <c r="B1121" s="66" t="s">
        <v>2626</v>
      </c>
      <c r="C1121" s="135">
        <v>0</v>
      </c>
      <c r="D1121" s="135">
        <v>175000</v>
      </c>
      <c r="E1121" s="135">
        <v>0</v>
      </c>
      <c r="F1121" s="80">
        <f t="shared" si="74"/>
        <v>175000</v>
      </c>
      <c r="G1121" s="135">
        <v>175000</v>
      </c>
      <c r="H1121" s="80">
        <f t="shared" si="75"/>
        <v>175000</v>
      </c>
      <c r="I1121" s="137">
        <f t="shared" si="73"/>
        <v>0</v>
      </c>
      <c r="J1121" s="69" t="str">
        <f t="shared" si="76"/>
        <v>5.2.3</v>
      </c>
    </row>
    <row r="1122" spans="1:10" x14ac:dyDescent="0.25">
      <c r="A1122" s="66" t="s">
        <v>2627</v>
      </c>
      <c r="B1122" s="66" t="s">
        <v>2628</v>
      </c>
      <c r="C1122" s="135">
        <v>0</v>
      </c>
      <c r="D1122" s="135">
        <v>3002879.9</v>
      </c>
      <c r="E1122" s="135">
        <v>0</v>
      </c>
      <c r="F1122" s="80">
        <f t="shared" si="74"/>
        <v>3002879.9</v>
      </c>
      <c r="G1122" s="135">
        <v>3002879.9</v>
      </c>
      <c r="H1122" s="80">
        <f t="shared" si="75"/>
        <v>3002879.9</v>
      </c>
      <c r="I1122" s="137">
        <f t="shared" si="73"/>
        <v>0</v>
      </c>
      <c r="J1122" s="69" t="str">
        <f t="shared" si="76"/>
        <v>5.2.3</v>
      </c>
    </row>
    <row r="1123" spans="1:10" x14ac:dyDescent="0.25">
      <c r="A1123" s="66" t="s">
        <v>2629</v>
      </c>
      <c r="B1123" s="66" t="s">
        <v>2630</v>
      </c>
      <c r="C1123" s="135">
        <v>0</v>
      </c>
      <c r="D1123" s="135">
        <v>3002879.9</v>
      </c>
      <c r="E1123" s="135">
        <v>0</v>
      </c>
      <c r="F1123" s="80">
        <f t="shared" si="74"/>
        <v>3002879.9</v>
      </c>
      <c r="G1123" s="135">
        <v>3002879.9</v>
      </c>
      <c r="H1123" s="80">
        <f t="shared" si="75"/>
        <v>3002879.9</v>
      </c>
      <c r="I1123" s="137">
        <f t="shared" si="73"/>
        <v>0</v>
      </c>
      <c r="J1123" s="69" t="str">
        <f t="shared" si="76"/>
        <v>5.2.3</v>
      </c>
    </row>
    <row r="1124" spans="1:10" x14ac:dyDescent="0.25">
      <c r="A1124" s="66" t="s">
        <v>76</v>
      </c>
      <c r="B1124" s="66" t="s">
        <v>77</v>
      </c>
      <c r="C1124" s="135">
        <v>59000</v>
      </c>
      <c r="D1124" s="135">
        <v>12271613</v>
      </c>
      <c r="E1124" s="135">
        <v>135000</v>
      </c>
      <c r="F1124" s="80">
        <f t="shared" si="74"/>
        <v>12136613</v>
      </c>
      <c r="G1124" s="135">
        <v>12195613</v>
      </c>
      <c r="H1124" s="80">
        <f t="shared" si="75"/>
        <v>12195613</v>
      </c>
      <c r="I1124" s="137">
        <f t="shared" si="73"/>
        <v>0</v>
      </c>
      <c r="J1124" s="69" t="str">
        <f t="shared" si="76"/>
        <v>5.2.4</v>
      </c>
    </row>
    <row r="1125" spans="1:10" x14ac:dyDescent="0.25">
      <c r="A1125" s="66" t="s">
        <v>1530</v>
      </c>
      <c r="B1125" s="66" t="s">
        <v>1531</v>
      </c>
      <c r="C1125" s="135">
        <v>49000</v>
      </c>
      <c r="D1125" s="135">
        <v>913270</v>
      </c>
      <c r="E1125" s="135">
        <v>125000</v>
      </c>
      <c r="F1125" s="80">
        <f t="shared" si="74"/>
        <v>788270</v>
      </c>
      <c r="G1125" s="135">
        <v>837270</v>
      </c>
      <c r="H1125" s="80">
        <f t="shared" si="75"/>
        <v>837270</v>
      </c>
      <c r="I1125" s="137">
        <f t="shared" si="73"/>
        <v>0</v>
      </c>
      <c r="J1125" s="69" t="str">
        <f t="shared" si="76"/>
        <v>5.2.4</v>
      </c>
    </row>
    <row r="1126" spans="1:10" x14ac:dyDescent="0.25">
      <c r="A1126" s="66" t="s">
        <v>1532</v>
      </c>
      <c r="B1126" s="66" t="s">
        <v>1533</v>
      </c>
      <c r="C1126" s="135">
        <v>49000</v>
      </c>
      <c r="D1126" s="135">
        <v>913270</v>
      </c>
      <c r="E1126" s="135">
        <v>125000</v>
      </c>
      <c r="F1126" s="80">
        <f t="shared" si="74"/>
        <v>788270</v>
      </c>
      <c r="G1126" s="135">
        <v>837270</v>
      </c>
      <c r="H1126" s="80">
        <f t="shared" si="75"/>
        <v>837270</v>
      </c>
      <c r="I1126" s="137">
        <f t="shared" si="73"/>
        <v>0</v>
      </c>
      <c r="J1126" s="69" t="str">
        <f t="shared" si="76"/>
        <v>5.2.4</v>
      </c>
    </row>
    <row r="1127" spans="1:10" x14ac:dyDescent="0.25">
      <c r="A1127" s="66" t="s">
        <v>1534</v>
      </c>
      <c r="B1127" s="66" t="s">
        <v>1535</v>
      </c>
      <c r="C1127" s="135">
        <v>49000</v>
      </c>
      <c r="D1127" s="135">
        <v>826270</v>
      </c>
      <c r="E1127" s="135">
        <v>125000</v>
      </c>
      <c r="F1127" s="80">
        <f t="shared" si="74"/>
        <v>701270</v>
      </c>
      <c r="G1127" s="135">
        <v>750270</v>
      </c>
      <c r="H1127" s="80">
        <f t="shared" si="75"/>
        <v>750270</v>
      </c>
      <c r="I1127" s="137">
        <f t="shared" si="73"/>
        <v>0</v>
      </c>
      <c r="J1127" s="69" t="str">
        <f t="shared" si="76"/>
        <v>5.2.4</v>
      </c>
    </row>
    <row r="1128" spans="1:10" x14ac:dyDescent="0.25">
      <c r="A1128" s="66" t="s">
        <v>2631</v>
      </c>
      <c r="B1128" s="66" t="s">
        <v>2632</v>
      </c>
      <c r="C1128" s="135">
        <v>0</v>
      </c>
      <c r="D1128" s="135">
        <v>87000</v>
      </c>
      <c r="E1128" s="135">
        <v>0</v>
      </c>
      <c r="F1128" s="80">
        <f t="shared" si="74"/>
        <v>87000</v>
      </c>
      <c r="G1128" s="135">
        <v>87000</v>
      </c>
      <c r="H1128" s="80">
        <f t="shared" si="75"/>
        <v>87000</v>
      </c>
      <c r="I1128" s="137">
        <f t="shared" si="73"/>
        <v>0</v>
      </c>
      <c r="J1128" s="69" t="str">
        <f t="shared" si="76"/>
        <v>5.2.4</v>
      </c>
    </row>
    <row r="1129" spans="1:10" x14ac:dyDescent="0.25">
      <c r="A1129" s="66" t="s">
        <v>2633</v>
      </c>
      <c r="B1129" s="66" t="s">
        <v>2634</v>
      </c>
      <c r="C1129" s="135">
        <v>0</v>
      </c>
      <c r="D1129" s="135">
        <v>4843000</v>
      </c>
      <c r="E1129" s="135">
        <v>10000</v>
      </c>
      <c r="F1129" s="80">
        <f t="shared" si="74"/>
        <v>4833000</v>
      </c>
      <c r="G1129" s="135">
        <v>4833000</v>
      </c>
      <c r="H1129" s="80">
        <f t="shared" si="75"/>
        <v>4833000</v>
      </c>
      <c r="I1129" s="137">
        <f t="shared" si="73"/>
        <v>0</v>
      </c>
      <c r="J1129" s="69" t="str">
        <f t="shared" si="76"/>
        <v>5.2.4</v>
      </c>
    </row>
    <row r="1130" spans="1:10" x14ac:dyDescent="0.25">
      <c r="A1130" s="66" t="s">
        <v>2635</v>
      </c>
      <c r="B1130" s="66" t="s">
        <v>2636</v>
      </c>
      <c r="C1130" s="135">
        <v>0</v>
      </c>
      <c r="D1130" s="135">
        <v>4843000</v>
      </c>
      <c r="E1130" s="135">
        <v>10000</v>
      </c>
      <c r="F1130" s="80">
        <f t="shared" si="74"/>
        <v>4833000</v>
      </c>
      <c r="G1130" s="135">
        <v>4833000</v>
      </c>
      <c r="H1130" s="80">
        <f t="shared" si="75"/>
        <v>4833000</v>
      </c>
      <c r="I1130" s="137">
        <f t="shared" si="73"/>
        <v>0</v>
      </c>
      <c r="J1130" s="69" t="str">
        <f t="shared" si="76"/>
        <v>5.2.4</v>
      </c>
    </row>
    <row r="1131" spans="1:10" x14ac:dyDescent="0.25">
      <c r="A1131" s="66" t="s">
        <v>2637</v>
      </c>
      <c r="B1131" s="66" t="s">
        <v>2638</v>
      </c>
      <c r="C1131" s="135">
        <v>0</v>
      </c>
      <c r="D1131" s="135">
        <v>4843000</v>
      </c>
      <c r="E1131" s="135">
        <v>10000</v>
      </c>
      <c r="F1131" s="80">
        <f t="shared" si="74"/>
        <v>4833000</v>
      </c>
      <c r="G1131" s="135">
        <v>4833000</v>
      </c>
      <c r="H1131" s="80">
        <f t="shared" si="75"/>
        <v>4833000</v>
      </c>
      <c r="I1131" s="137">
        <f t="shared" si="73"/>
        <v>0</v>
      </c>
      <c r="J1131" s="69" t="str">
        <f t="shared" si="76"/>
        <v>5.2.4</v>
      </c>
    </row>
    <row r="1132" spans="1:10" x14ac:dyDescent="0.25">
      <c r="A1132" s="66" t="s">
        <v>1536</v>
      </c>
      <c r="B1132" s="66" t="s">
        <v>1537</v>
      </c>
      <c r="C1132" s="135">
        <v>10000</v>
      </c>
      <c r="D1132" s="135">
        <v>6515343</v>
      </c>
      <c r="E1132" s="135">
        <v>0</v>
      </c>
      <c r="F1132" s="80">
        <f t="shared" si="74"/>
        <v>6515343</v>
      </c>
      <c r="G1132" s="135">
        <v>6525343</v>
      </c>
      <c r="H1132" s="80">
        <f t="shared" si="75"/>
        <v>6525343</v>
      </c>
      <c r="I1132" s="137">
        <f t="shared" si="73"/>
        <v>0</v>
      </c>
      <c r="J1132" s="69" t="str">
        <f t="shared" si="76"/>
        <v>5.2.4</v>
      </c>
    </row>
    <row r="1133" spans="1:10" x14ac:dyDescent="0.25">
      <c r="A1133" s="66" t="s">
        <v>2124</v>
      </c>
      <c r="B1133" s="66" t="s">
        <v>2125</v>
      </c>
      <c r="C1133" s="135">
        <v>10000</v>
      </c>
      <c r="D1133" s="135">
        <v>68700</v>
      </c>
      <c r="E1133" s="135">
        <v>0</v>
      </c>
      <c r="F1133" s="80">
        <f t="shared" si="74"/>
        <v>68700</v>
      </c>
      <c r="G1133" s="135">
        <v>78700</v>
      </c>
      <c r="H1133" s="80">
        <f t="shared" si="75"/>
        <v>78700</v>
      </c>
      <c r="I1133" s="137">
        <f t="shared" si="73"/>
        <v>0</v>
      </c>
      <c r="J1133" s="69" t="str">
        <f t="shared" si="76"/>
        <v>5.2.4</v>
      </c>
    </row>
    <row r="1134" spans="1:10" x14ac:dyDescent="0.25">
      <c r="A1134" s="66" t="s">
        <v>2126</v>
      </c>
      <c r="B1134" s="66" t="s">
        <v>2127</v>
      </c>
      <c r="C1134" s="135">
        <v>10000</v>
      </c>
      <c r="D1134" s="135">
        <v>68700</v>
      </c>
      <c r="E1134" s="135">
        <v>0</v>
      </c>
      <c r="F1134" s="80">
        <f t="shared" si="74"/>
        <v>68700</v>
      </c>
      <c r="G1134" s="135">
        <v>78700</v>
      </c>
      <c r="H1134" s="80">
        <f t="shared" si="75"/>
        <v>78700</v>
      </c>
      <c r="I1134" s="137">
        <f t="shared" si="73"/>
        <v>0</v>
      </c>
      <c r="J1134" s="69" t="str">
        <f t="shared" si="76"/>
        <v>5.2.4</v>
      </c>
    </row>
    <row r="1135" spans="1:10" x14ac:dyDescent="0.25">
      <c r="A1135" s="66" t="s">
        <v>2639</v>
      </c>
      <c r="B1135" s="66" t="s">
        <v>2640</v>
      </c>
      <c r="C1135" s="135">
        <v>0</v>
      </c>
      <c r="D1135" s="135">
        <v>6446643</v>
      </c>
      <c r="E1135" s="135">
        <v>0</v>
      </c>
      <c r="F1135" s="80">
        <f t="shared" si="74"/>
        <v>6446643</v>
      </c>
      <c r="G1135" s="135">
        <v>6446643</v>
      </c>
      <c r="H1135" s="80">
        <f t="shared" si="75"/>
        <v>6446643</v>
      </c>
      <c r="I1135" s="137">
        <f t="shared" si="73"/>
        <v>0</v>
      </c>
      <c r="J1135" s="69" t="str">
        <f t="shared" si="76"/>
        <v>5.2.4</v>
      </c>
    </row>
    <row r="1136" spans="1:10" x14ac:dyDescent="0.25">
      <c r="A1136" s="66" t="s">
        <v>2641</v>
      </c>
      <c r="B1136" s="66" t="s">
        <v>2642</v>
      </c>
      <c r="C1136" s="135">
        <v>0</v>
      </c>
      <c r="D1136" s="135">
        <v>6446643</v>
      </c>
      <c r="E1136" s="135">
        <v>0</v>
      </c>
      <c r="F1136" s="80">
        <f t="shared" si="74"/>
        <v>6446643</v>
      </c>
      <c r="G1136" s="135">
        <v>6446643</v>
      </c>
      <c r="H1136" s="80">
        <f t="shared" si="75"/>
        <v>6446643</v>
      </c>
      <c r="I1136" s="137">
        <f t="shared" si="73"/>
        <v>0</v>
      </c>
      <c r="J1136" s="69" t="str">
        <f t="shared" si="76"/>
        <v>5.2.4</v>
      </c>
    </row>
    <row r="1137" spans="1:10" x14ac:dyDescent="0.25">
      <c r="A1137" s="66" t="s">
        <v>78</v>
      </c>
      <c r="B1137" s="66" t="s">
        <v>79</v>
      </c>
      <c r="C1137" s="135">
        <v>8308516.9900000002</v>
      </c>
      <c r="D1137" s="135">
        <v>8077303.8099999996</v>
      </c>
      <c r="E1137" s="135">
        <v>0</v>
      </c>
      <c r="F1137" s="80">
        <f t="shared" si="74"/>
        <v>8077303.8099999996</v>
      </c>
      <c r="G1137" s="135">
        <v>16385820.800000001</v>
      </c>
      <c r="H1137" s="80">
        <f t="shared" si="75"/>
        <v>16385820.800000001</v>
      </c>
      <c r="I1137" s="137">
        <f t="shared" si="73"/>
        <v>0</v>
      </c>
      <c r="J1137" s="69" t="str">
        <f t="shared" si="76"/>
        <v>5.2.5</v>
      </c>
    </row>
    <row r="1138" spans="1:10" x14ac:dyDescent="0.25">
      <c r="A1138" s="66" t="s">
        <v>1112</v>
      </c>
      <c r="B1138" s="66" t="s">
        <v>1113</v>
      </c>
      <c r="C1138" s="135">
        <v>3385726.41</v>
      </c>
      <c r="D1138" s="135">
        <v>3067417.36</v>
      </c>
      <c r="E1138" s="135">
        <v>0</v>
      </c>
      <c r="F1138" s="80">
        <f t="shared" si="74"/>
        <v>3067417.36</v>
      </c>
      <c r="G1138" s="135">
        <v>6453143.7699999996</v>
      </c>
      <c r="H1138" s="80">
        <f t="shared" si="75"/>
        <v>6453143.7699999996</v>
      </c>
      <c r="I1138" s="137">
        <f t="shared" si="73"/>
        <v>0</v>
      </c>
      <c r="J1138" s="69" t="str">
        <f t="shared" si="76"/>
        <v>5.2.5</v>
      </c>
    </row>
    <row r="1139" spans="1:10" x14ac:dyDescent="0.25">
      <c r="A1139" s="66" t="s">
        <v>1114</v>
      </c>
      <c r="B1139" s="66" t="s">
        <v>1115</v>
      </c>
      <c r="C1139" s="135">
        <v>3385726.41</v>
      </c>
      <c r="D1139" s="135">
        <v>3067417.36</v>
      </c>
      <c r="E1139" s="135">
        <v>0</v>
      </c>
      <c r="F1139" s="80">
        <f t="shared" si="74"/>
        <v>3067417.36</v>
      </c>
      <c r="G1139" s="135">
        <v>6453143.7699999996</v>
      </c>
      <c r="H1139" s="80">
        <f t="shared" si="75"/>
        <v>6453143.7699999996</v>
      </c>
      <c r="I1139" s="137">
        <f t="shared" si="73"/>
        <v>0</v>
      </c>
      <c r="J1139" s="69" t="str">
        <f t="shared" si="76"/>
        <v>5.2.5</v>
      </c>
    </row>
    <row r="1140" spans="1:10" x14ac:dyDescent="0.25">
      <c r="A1140" s="66" t="s">
        <v>1116</v>
      </c>
      <c r="B1140" s="66" t="s">
        <v>1117</v>
      </c>
      <c r="C1140" s="135">
        <v>3385726.41</v>
      </c>
      <c r="D1140" s="135">
        <v>3067417.36</v>
      </c>
      <c r="E1140" s="135">
        <v>0</v>
      </c>
      <c r="F1140" s="80">
        <f t="shared" si="74"/>
        <v>3067417.36</v>
      </c>
      <c r="G1140" s="135">
        <v>6453143.7699999996</v>
      </c>
      <c r="H1140" s="80">
        <f t="shared" si="75"/>
        <v>6453143.7699999996</v>
      </c>
      <c r="I1140" s="137">
        <f t="shared" si="73"/>
        <v>0</v>
      </c>
      <c r="J1140" s="69" t="str">
        <f t="shared" si="76"/>
        <v>5.2.5</v>
      </c>
    </row>
    <row r="1141" spans="1:10" x14ac:dyDescent="0.25">
      <c r="A1141" s="66" t="s">
        <v>1118</v>
      </c>
      <c r="B1141" s="66" t="s">
        <v>1119</v>
      </c>
      <c r="C1141" s="135">
        <v>4922790.58</v>
      </c>
      <c r="D1141" s="135">
        <v>5009886.45</v>
      </c>
      <c r="E1141" s="135">
        <v>0</v>
      </c>
      <c r="F1141" s="80">
        <f t="shared" si="74"/>
        <v>5009886.45</v>
      </c>
      <c r="G1141" s="135">
        <v>9932677.0299999993</v>
      </c>
      <c r="H1141" s="80">
        <f t="shared" si="75"/>
        <v>9932677.0300000012</v>
      </c>
      <c r="I1141" s="137">
        <f t="shared" si="73"/>
        <v>0</v>
      </c>
      <c r="J1141" s="69" t="str">
        <f t="shared" ref="J1141:J1204" si="77">MID(A1141,1,5)</f>
        <v>5.2.5</v>
      </c>
    </row>
    <row r="1142" spans="1:10" x14ac:dyDescent="0.25">
      <c r="A1142" s="66" t="s">
        <v>1120</v>
      </c>
      <c r="B1142" s="66" t="s">
        <v>1121</v>
      </c>
      <c r="C1142" s="135">
        <v>4922790.58</v>
      </c>
      <c r="D1142" s="135">
        <v>5009886.45</v>
      </c>
      <c r="E1142" s="135">
        <v>0</v>
      </c>
      <c r="F1142" s="80">
        <f t="shared" si="74"/>
        <v>5009886.45</v>
      </c>
      <c r="G1142" s="135">
        <v>9932677.0299999993</v>
      </c>
      <c r="H1142" s="80">
        <f t="shared" ref="H1142:H1205" si="78">+C1142+F1142</f>
        <v>9932677.0300000012</v>
      </c>
      <c r="I1142" s="137">
        <f t="shared" ref="I1142:I1205" si="79">+G1142-H1142</f>
        <v>0</v>
      </c>
      <c r="J1142" s="69" t="str">
        <f t="shared" si="77"/>
        <v>5.2.5</v>
      </c>
    </row>
    <row r="1143" spans="1:10" x14ac:dyDescent="0.25">
      <c r="A1143" s="66" t="s">
        <v>1122</v>
      </c>
      <c r="B1143" s="66" t="s">
        <v>1123</v>
      </c>
      <c r="C1143" s="135">
        <v>4922790.58</v>
      </c>
      <c r="D1143" s="135">
        <v>5009886.45</v>
      </c>
      <c r="E1143" s="135">
        <v>0</v>
      </c>
      <c r="F1143" s="80">
        <f t="shared" si="74"/>
        <v>5009886.45</v>
      </c>
      <c r="G1143" s="135">
        <v>9932677.0299999993</v>
      </c>
      <c r="H1143" s="80">
        <f t="shared" si="78"/>
        <v>9932677.0300000012</v>
      </c>
      <c r="I1143" s="137">
        <f t="shared" si="79"/>
        <v>0</v>
      </c>
      <c r="J1143" s="69" t="str">
        <f t="shared" si="77"/>
        <v>5.2.5</v>
      </c>
    </row>
    <row r="1144" spans="1:10" x14ac:dyDescent="0.25">
      <c r="A1144" s="66" t="s">
        <v>100</v>
      </c>
      <c r="B1144" s="66" t="s">
        <v>101</v>
      </c>
      <c r="C1144" s="135">
        <v>28384857.469999999</v>
      </c>
      <c r="D1144" s="135">
        <v>31442359.27</v>
      </c>
      <c r="E1144" s="135">
        <v>2206465.1</v>
      </c>
      <c r="F1144" s="80">
        <f t="shared" si="74"/>
        <v>29235894.169999998</v>
      </c>
      <c r="G1144" s="135">
        <v>57620751.640000001</v>
      </c>
      <c r="H1144" s="80">
        <f t="shared" si="78"/>
        <v>57620751.640000001</v>
      </c>
      <c r="I1144" s="137">
        <f t="shared" si="79"/>
        <v>0</v>
      </c>
      <c r="J1144" s="69" t="str">
        <f t="shared" si="77"/>
        <v>5.5.0</v>
      </c>
    </row>
    <row r="1145" spans="1:10" x14ac:dyDescent="0.25">
      <c r="A1145" s="66" t="s">
        <v>1124</v>
      </c>
      <c r="B1145" s="66" t="s">
        <v>1125</v>
      </c>
      <c r="C1145" s="135">
        <v>6552462.3700000001</v>
      </c>
      <c r="D1145" s="135">
        <v>6557890.6500000004</v>
      </c>
      <c r="E1145" s="135">
        <v>0</v>
      </c>
      <c r="F1145" s="80">
        <f t="shared" si="74"/>
        <v>6557890.6500000004</v>
      </c>
      <c r="G1145" s="135">
        <v>13110353.02</v>
      </c>
      <c r="H1145" s="80">
        <f t="shared" si="78"/>
        <v>13110353.02</v>
      </c>
      <c r="I1145" s="137">
        <f t="shared" si="79"/>
        <v>0</v>
      </c>
      <c r="J1145" s="69" t="str">
        <f t="shared" si="77"/>
        <v>5.5.1</v>
      </c>
    </row>
    <row r="1146" spans="1:10" x14ac:dyDescent="0.25">
      <c r="A1146" s="66" t="s">
        <v>1236</v>
      </c>
      <c r="B1146" s="66" t="s">
        <v>1237</v>
      </c>
      <c r="C1146" s="135">
        <v>546971.47</v>
      </c>
      <c r="D1146" s="135">
        <v>546971.47</v>
      </c>
      <c r="E1146" s="135">
        <v>0</v>
      </c>
      <c r="F1146" s="80">
        <f t="shared" si="74"/>
        <v>546971.47</v>
      </c>
      <c r="G1146" s="135">
        <v>1093942.94</v>
      </c>
      <c r="H1146" s="80">
        <f t="shared" si="78"/>
        <v>1093942.94</v>
      </c>
      <c r="I1146" s="137">
        <f t="shared" si="79"/>
        <v>0</v>
      </c>
      <c r="J1146" s="69" t="str">
        <f t="shared" si="77"/>
        <v>5.5.1</v>
      </c>
    </row>
    <row r="1147" spans="1:10" x14ac:dyDescent="0.25">
      <c r="A1147" s="66" t="s">
        <v>1331</v>
      </c>
      <c r="B1147" s="66" t="s">
        <v>1340</v>
      </c>
      <c r="C1147" s="135">
        <v>9656.27</v>
      </c>
      <c r="D1147" s="135">
        <v>9656.27</v>
      </c>
      <c r="E1147" s="135">
        <v>0</v>
      </c>
      <c r="F1147" s="80">
        <f t="shared" si="74"/>
        <v>9656.27</v>
      </c>
      <c r="G1147" s="135">
        <v>19312.54</v>
      </c>
      <c r="H1147" s="80">
        <f t="shared" si="78"/>
        <v>19312.54</v>
      </c>
      <c r="I1147" s="137">
        <f t="shared" si="79"/>
        <v>0</v>
      </c>
      <c r="J1147" s="69" t="str">
        <f t="shared" si="77"/>
        <v>5.5.1</v>
      </c>
    </row>
    <row r="1148" spans="1:10" x14ac:dyDescent="0.25">
      <c r="A1148" s="66" t="s">
        <v>1332</v>
      </c>
      <c r="B1148" s="66" t="s">
        <v>267</v>
      </c>
      <c r="C1148" s="135">
        <v>9656.27</v>
      </c>
      <c r="D1148" s="135">
        <v>9656.27</v>
      </c>
      <c r="E1148" s="135">
        <v>0</v>
      </c>
      <c r="F1148" s="80">
        <f t="shared" si="74"/>
        <v>9656.27</v>
      </c>
      <c r="G1148" s="135">
        <v>19312.54</v>
      </c>
      <c r="H1148" s="80">
        <f t="shared" si="78"/>
        <v>19312.54</v>
      </c>
      <c r="I1148" s="137">
        <f t="shared" si="79"/>
        <v>0</v>
      </c>
      <c r="J1148" s="69" t="str">
        <f t="shared" si="77"/>
        <v>5.5.1</v>
      </c>
    </row>
    <row r="1149" spans="1:10" x14ac:dyDescent="0.25">
      <c r="A1149" s="66" t="s">
        <v>1238</v>
      </c>
      <c r="B1149" s="66" t="s">
        <v>1239</v>
      </c>
      <c r="C1149" s="135">
        <v>537315.19999999995</v>
      </c>
      <c r="D1149" s="135">
        <v>537315.19999999995</v>
      </c>
      <c r="E1149" s="135">
        <v>0</v>
      </c>
      <c r="F1149" s="80">
        <f t="shared" si="74"/>
        <v>537315.19999999995</v>
      </c>
      <c r="G1149" s="135">
        <v>1074630.3999999999</v>
      </c>
      <c r="H1149" s="80">
        <f t="shared" si="78"/>
        <v>1074630.3999999999</v>
      </c>
      <c r="I1149" s="137">
        <f t="shared" si="79"/>
        <v>0</v>
      </c>
      <c r="J1149" s="69" t="str">
        <f t="shared" si="77"/>
        <v>5.5.1</v>
      </c>
    </row>
    <row r="1150" spans="1:10" x14ac:dyDescent="0.25">
      <c r="A1150" s="66" t="s">
        <v>2311</v>
      </c>
      <c r="B1150" s="66" t="s">
        <v>273</v>
      </c>
      <c r="C1150" s="135">
        <v>1797.46</v>
      </c>
      <c r="D1150" s="135">
        <v>1797.46</v>
      </c>
      <c r="E1150" s="135">
        <v>0</v>
      </c>
      <c r="F1150" s="80">
        <f t="shared" si="74"/>
        <v>1797.46</v>
      </c>
      <c r="G1150" s="135">
        <v>3594.92</v>
      </c>
      <c r="H1150" s="80">
        <f t="shared" si="78"/>
        <v>3594.92</v>
      </c>
      <c r="I1150" s="137">
        <f t="shared" si="79"/>
        <v>0</v>
      </c>
      <c r="J1150" s="69" t="str">
        <f t="shared" si="77"/>
        <v>5.5.1</v>
      </c>
    </row>
    <row r="1151" spans="1:10" x14ac:dyDescent="0.25">
      <c r="A1151" s="66" t="s">
        <v>1434</v>
      </c>
      <c r="B1151" s="66" t="s">
        <v>277</v>
      </c>
      <c r="C1151" s="135">
        <v>9771.67</v>
      </c>
      <c r="D1151" s="135">
        <v>9771.67</v>
      </c>
      <c r="E1151" s="135">
        <v>0</v>
      </c>
      <c r="F1151" s="80">
        <f t="shared" si="74"/>
        <v>9771.67</v>
      </c>
      <c r="G1151" s="135">
        <v>19543.34</v>
      </c>
      <c r="H1151" s="80">
        <f t="shared" si="78"/>
        <v>19543.34</v>
      </c>
      <c r="I1151" s="137">
        <f t="shared" si="79"/>
        <v>0</v>
      </c>
      <c r="J1151" s="69" t="str">
        <f t="shared" si="77"/>
        <v>5.5.1</v>
      </c>
    </row>
    <row r="1152" spans="1:10" x14ac:dyDescent="0.25">
      <c r="A1152" s="66" t="s">
        <v>1435</v>
      </c>
      <c r="B1152" s="66" t="s">
        <v>279</v>
      </c>
      <c r="C1152" s="135">
        <v>434.97</v>
      </c>
      <c r="D1152" s="135">
        <v>434.97</v>
      </c>
      <c r="E1152" s="135">
        <v>0</v>
      </c>
      <c r="F1152" s="80">
        <f t="shared" si="74"/>
        <v>434.97</v>
      </c>
      <c r="G1152" s="135">
        <v>869.94</v>
      </c>
      <c r="H1152" s="80">
        <f t="shared" si="78"/>
        <v>869.94</v>
      </c>
      <c r="I1152" s="137">
        <f t="shared" si="79"/>
        <v>0</v>
      </c>
      <c r="J1152" s="69" t="str">
        <f t="shared" si="77"/>
        <v>5.5.1</v>
      </c>
    </row>
    <row r="1153" spans="1:10" x14ac:dyDescent="0.25">
      <c r="A1153" s="66" t="s">
        <v>1436</v>
      </c>
      <c r="B1153" s="66" t="s">
        <v>283</v>
      </c>
      <c r="C1153" s="135">
        <v>2657.33</v>
      </c>
      <c r="D1153" s="135">
        <v>2657.33</v>
      </c>
      <c r="E1153" s="135">
        <v>0</v>
      </c>
      <c r="F1153" s="80">
        <f t="shared" si="74"/>
        <v>2657.33</v>
      </c>
      <c r="G1153" s="135">
        <v>5314.66</v>
      </c>
      <c r="H1153" s="80">
        <f t="shared" si="78"/>
        <v>5314.66</v>
      </c>
      <c r="I1153" s="137">
        <f t="shared" si="79"/>
        <v>0</v>
      </c>
      <c r="J1153" s="69" t="str">
        <f t="shared" si="77"/>
        <v>5.5.1</v>
      </c>
    </row>
    <row r="1154" spans="1:10" x14ac:dyDescent="0.25">
      <c r="A1154" s="66" t="s">
        <v>1437</v>
      </c>
      <c r="B1154" s="66" t="s">
        <v>285</v>
      </c>
      <c r="C1154" s="135">
        <v>2645.44</v>
      </c>
      <c r="D1154" s="135">
        <v>2645.44</v>
      </c>
      <c r="E1154" s="135">
        <v>0</v>
      </c>
      <c r="F1154" s="80">
        <f t="shared" si="74"/>
        <v>2645.44</v>
      </c>
      <c r="G1154" s="135">
        <v>5290.88</v>
      </c>
      <c r="H1154" s="80">
        <f t="shared" si="78"/>
        <v>5290.88</v>
      </c>
      <c r="I1154" s="137">
        <f t="shared" si="79"/>
        <v>0</v>
      </c>
      <c r="J1154" s="69" t="str">
        <f t="shared" si="77"/>
        <v>5.5.1</v>
      </c>
    </row>
    <row r="1155" spans="1:10" x14ac:dyDescent="0.25">
      <c r="A1155" s="66" t="s">
        <v>1668</v>
      </c>
      <c r="B1155" s="66" t="s">
        <v>295</v>
      </c>
      <c r="C1155" s="135">
        <v>6133.43</v>
      </c>
      <c r="D1155" s="135">
        <v>6133.43</v>
      </c>
      <c r="E1155" s="135">
        <v>0</v>
      </c>
      <c r="F1155" s="80">
        <f t="shared" ref="F1155:F1218" si="80">+D1155-E1155</f>
        <v>6133.43</v>
      </c>
      <c r="G1155" s="135">
        <v>12266.86</v>
      </c>
      <c r="H1155" s="80">
        <f t="shared" si="78"/>
        <v>12266.86</v>
      </c>
      <c r="I1155" s="137">
        <f t="shared" si="79"/>
        <v>0</v>
      </c>
      <c r="J1155" s="69" t="str">
        <f t="shared" si="77"/>
        <v>5.5.1</v>
      </c>
    </row>
    <row r="1156" spans="1:10" x14ac:dyDescent="0.25">
      <c r="A1156" s="66" t="s">
        <v>2312</v>
      </c>
      <c r="B1156" s="66" t="s">
        <v>299</v>
      </c>
      <c r="C1156" s="135">
        <v>4039.29</v>
      </c>
      <c r="D1156" s="135">
        <v>4039.29</v>
      </c>
      <c r="E1156" s="135">
        <v>0</v>
      </c>
      <c r="F1156" s="80">
        <f t="shared" si="80"/>
        <v>4039.29</v>
      </c>
      <c r="G1156" s="135">
        <v>8078.58</v>
      </c>
      <c r="H1156" s="80">
        <f t="shared" si="78"/>
        <v>8078.58</v>
      </c>
      <c r="I1156" s="137">
        <f t="shared" si="79"/>
        <v>0</v>
      </c>
      <c r="J1156" s="69" t="str">
        <f t="shared" si="77"/>
        <v>5.5.1</v>
      </c>
    </row>
    <row r="1157" spans="1:10" x14ac:dyDescent="0.25">
      <c r="A1157" s="66" t="s">
        <v>1669</v>
      </c>
      <c r="B1157" s="66" t="s">
        <v>307</v>
      </c>
      <c r="C1157" s="135">
        <v>601.4</v>
      </c>
      <c r="D1157" s="135">
        <v>601.4</v>
      </c>
      <c r="E1157" s="135">
        <v>0</v>
      </c>
      <c r="F1157" s="80">
        <f t="shared" si="80"/>
        <v>601.4</v>
      </c>
      <c r="G1157" s="135">
        <v>1202.8</v>
      </c>
      <c r="H1157" s="80">
        <f t="shared" si="78"/>
        <v>1202.8</v>
      </c>
      <c r="I1157" s="137">
        <f t="shared" si="79"/>
        <v>0</v>
      </c>
      <c r="J1157" s="69" t="str">
        <f t="shared" si="77"/>
        <v>5.5.1</v>
      </c>
    </row>
    <row r="1158" spans="1:10" x14ac:dyDescent="0.25">
      <c r="A1158" s="66" t="s">
        <v>1474</v>
      </c>
      <c r="B1158" s="66" t="s">
        <v>1475</v>
      </c>
      <c r="C1158" s="135">
        <v>42973.69</v>
      </c>
      <c r="D1158" s="135">
        <v>42973.69</v>
      </c>
      <c r="E1158" s="135">
        <v>0</v>
      </c>
      <c r="F1158" s="80">
        <f t="shared" si="80"/>
        <v>42973.69</v>
      </c>
      <c r="G1158" s="135">
        <v>85947.38</v>
      </c>
      <c r="H1158" s="80">
        <f t="shared" si="78"/>
        <v>85947.38</v>
      </c>
      <c r="I1158" s="137">
        <f t="shared" si="79"/>
        <v>0</v>
      </c>
      <c r="J1158" s="69" t="str">
        <f t="shared" si="77"/>
        <v>5.5.1</v>
      </c>
    </row>
    <row r="1159" spans="1:10" x14ac:dyDescent="0.25">
      <c r="A1159" s="66" t="s">
        <v>1670</v>
      </c>
      <c r="B1159" s="66" t="s">
        <v>331</v>
      </c>
      <c r="C1159" s="135">
        <v>25784.3</v>
      </c>
      <c r="D1159" s="135">
        <v>25784.3</v>
      </c>
      <c r="E1159" s="135">
        <v>0</v>
      </c>
      <c r="F1159" s="80">
        <f t="shared" si="80"/>
        <v>25784.3</v>
      </c>
      <c r="G1159" s="135">
        <v>51568.6</v>
      </c>
      <c r="H1159" s="80">
        <f t="shared" si="78"/>
        <v>51568.6</v>
      </c>
      <c r="I1159" s="137">
        <f t="shared" si="79"/>
        <v>0</v>
      </c>
      <c r="J1159" s="69" t="str">
        <f t="shared" si="77"/>
        <v>5.5.1</v>
      </c>
    </row>
    <row r="1160" spans="1:10" x14ac:dyDescent="0.25">
      <c r="A1160" s="66" t="s">
        <v>1438</v>
      </c>
      <c r="B1160" s="66" t="s">
        <v>335</v>
      </c>
      <c r="C1160" s="135">
        <v>85862.15</v>
      </c>
      <c r="D1160" s="135">
        <v>85862.15</v>
      </c>
      <c r="E1160" s="135">
        <v>0</v>
      </c>
      <c r="F1160" s="80">
        <f t="shared" si="80"/>
        <v>85862.15</v>
      </c>
      <c r="G1160" s="135">
        <v>171724.3</v>
      </c>
      <c r="H1160" s="80">
        <f t="shared" si="78"/>
        <v>171724.3</v>
      </c>
      <c r="I1160" s="137">
        <f t="shared" si="79"/>
        <v>0</v>
      </c>
      <c r="J1160" s="69" t="str">
        <f t="shared" si="77"/>
        <v>5.5.1</v>
      </c>
    </row>
    <row r="1161" spans="1:10" x14ac:dyDescent="0.25">
      <c r="A1161" s="66" t="s">
        <v>1439</v>
      </c>
      <c r="B1161" s="66" t="s">
        <v>341</v>
      </c>
      <c r="C1161" s="135">
        <v>180566.67</v>
      </c>
      <c r="D1161" s="135">
        <v>180566.67</v>
      </c>
      <c r="E1161" s="135">
        <v>0</v>
      </c>
      <c r="F1161" s="80">
        <f t="shared" si="80"/>
        <v>180566.67</v>
      </c>
      <c r="G1161" s="135">
        <v>361133.34</v>
      </c>
      <c r="H1161" s="80">
        <f t="shared" si="78"/>
        <v>361133.34</v>
      </c>
      <c r="I1161" s="137">
        <f t="shared" si="79"/>
        <v>0</v>
      </c>
      <c r="J1161" s="69" t="str">
        <f t="shared" si="77"/>
        <v>5.5.1</v>
      </c>
    </row>
    <row r="1162" spans="1:10" x14ac:dyDescent="0.25">
      <c r="A1162" s="66" t="s">
        <v>1240</v>
      </c>
      <c r="B1162" s="66" t="s">
        <v>1230</v>
      </c>
      <c r="C1162" s="135">
        <v>174047.4</v>
      </c>
      <c r="D1162" s="135">
        <v>174047.4</v>
      </c>
      <c r="E1162" s="135">
        <v>0</v>
      </c>
      <c r="F1162" s="80">
        <f t="shared" si="80"/>
        <v>174047.4</v>
      </c>
      <c r="G1162" s="135">
        <v>348094.8</v>
      </c>
      <c r="H1162" s="80">
        <f t="shared" si="78"/>
        <v>348094.8</v>
      </c>
      <c r="I1162" s="137">
        <f t="shared" si="79"/>
        <v>0</v>
      </c>
      <c r="J1162" s="69" t="str">
        <f t="shared" si="77"/>
        <v>5.5.1</v>
      </c>
    </row>
    <row r="1163" spans="1:10" x14ac:dyDescent="0.25">
      <c r="A1163" s="66" t="s">
        <v>1126</v>
      </c>
      <c r="B1163" s="66" t="s">
        <v>1127</v>
      </c>
      <c r="C1163" s="135">
        <v>5163059.5199999996</v>
      </c>
      <c r="D1163" s="135">
        <v>5168487.8</v>
      </c>
      <c r="E1163" s="135">
        <v>0</v>
      </c>
      <c r="F1163" s="80">
        <f t="shared" si="80"/>
        <v>5168487.8</v>
      </c>
      <c r="G1163" s="135">
        <v>10331547.32</v>
      </c>
      <c r="H1163" s="80">
        <f t="shared" si="78"/>
        <v>10331547.32</v>
      </c>
      <c r="I1163" s="137">
        <f t="shared" si="79"/>
        <v>0</v>
      </c>
      <c r="J1163" s="69" t="str">
        <f t="shared" si="77"/>
        <v>5.5.1</v>
      </c>
    </row>
    <row r="1164" spans="1:10" x14ac:dyDescent="0.25">
      <c r="A1164" s="66" t="s">
        <v>1128</v>
      </c>
      <c r="B1164" s="66" t="s">
        <v>1129</v>
      </c>
      <c r="C1164" s="135">
        <v>1318084.3799999999</v>
      </c>
      <c r="D1164" s="135">
        <v>1317719.42</v>
      </c>
      <c r="E1164" s="135">
        <v>0</v>
      </c>
      <c r="F1164" s="80">
        <f t="shared" si="80"/>
        <v>1317719.42</v>
      </c>
      <c r="G1164" s="135">
        <v>2635803.7999999998</v>
      </c>
      <c r="H1164" s="80">
        <f t="shared" si="78"/>
        <v>2635803.7999999998</v>
      </c>
      <c r="I1164" s="137">
        <f t="shared" si="79"/>
        <v>0</v>
      </c>
      <c r="J1164" s="69" t="str">
        <f t="shared" si="77"/>
        <v>5.5.1</v>
      </c>
    </row>
    <row r="1165" spans="1:10" x14ac:dyDescent="0.25">
      <c r="A1165" s="66" t="s">
        <v>1130</v>
      </c>
      <c r="B1165" s="66" t="s">
        <v>644</v>
      </c>
      <c r="C1165" s="135">
        <v>104039.6</v>
      </c>
      <c r="D1165" s="135">
        <v>104039.6</v>
      </c>
      <c r="E1165" s="135">
        <v>0</v>
      </c>
      <c r="F1165" s="80">
        <f t="shared" si="80"/>
        <v>104039.6</v>
      </c>
      <c r="G1165" s="135">
        <v>208079.2</v>
      </c>
      <c r="H1165" s="80">
        <f t="shared" si="78"/>
        <v>208079.2</v>
      </c>
      <c r="I1165" s="137">
        <f t="shared" si="79"/>
        <v>0</v>
      </c>
      <c r="J1165" s="69" t="str">
        <f t="shared" si="77"/>
        <v>5.5.1</v>
      </c>
    </row>
    <row r="1166" spans="1:10" x14ac:dyDescent="0.25">
      <c r="A1166" s="66" t="s">
        <v>1131</v>
      </c>
      <c r="B1166" s="66" t="s">
        <v>646</v>
      </c>
      <c r="C1166" s="135">
        <v>15887.82</v>
      </c>
      <c r="D1166" s="135">
        <v>15887.82</v>
      </c>
      <c r="E1166" s="135">
        <v>0</v>
      </c>
      <c r="F1166" s="80">
        <f t="shared" si="80"/>
        <v>15887.82</v>
      </c>
      <c r="G1166" s="135">
        <v>31775.64</v>
      </c>
      <c r="H1166" s="80">
        <f t="shared" si="78"/>
        <v>31775.64</v>
      </c>
      <c r="I1166" s="137">
        <f t="shared" si="79"/>
        <v>0</v>
      </c>
      <c r="J1166" s="69" t="str">
        <f t="shared" si="77"/>
        <v>5.5.1</v>
      </c>
    </row>
    <row r="1167" spans="1:10" x14ac:dyDescent="0.25">
      <c r="A1167" s="66" t="s">
        <v>1132</v>
      </c>
      <c r="B1167" s="66" t="s">
        <v>648</v>
      </c>
      <c r="C1167" s="135">
        <v>1046292.58</v>
      </c>
      <c r="D1167" s="135">
        <v>1045927.62</v>
      </c>
      <c r="E1167" s="135">
        <v>0</v>
      </c>
      <c r="F1167" s="80">
        <f t="shared" si="80"/>
        <v>1045927.62</v>
      </c>
      <c r="G1167" s="135">
        <v>2092220.2</v>
      </c>
      <c r="H1167" s="80">
        <f t="shared" si="78"/>
        <v>2092220.2</v>
      </c>
      <c r="I1167" s="137">
        <f t="shared" si="79"/>
        <v>0</v>
      </c>
      <c r="J1167" s="69" t="str">
        <f t="shared" si="77"/>
        <v>5.5.1</v>
      </c>
    </row>
    <row r="1168" spans="1:10" x14ac:dyDescent="0.25">
      <c r="A1168" s="66" t="s">
        <v>1133</v>
      </c>
      <c r="B1168" s="66" t="s">
        <v>650</v>
      </c>
      <c r="C1168" s="135">
        <v>151864.38</v>
      </c>
      <c r="D1168" s="135">
        <v>151864.38</v>
      </c>
      <c r="E1168" s="135">
        <v>0</v>
      </c>
      <c r="F1168" s="80">
        <f t="shared" si="80"/>
        <v>151864.38</v>
      </c>
      <c r="G1168" s="135">
        <v>303728.76</v>
      </c>
      <c r="H1168" s="80">
        <f t="shared" si="78"/>
        <v>303728.76</v>
      </c>
      <c r="I1168" s="137">
        <f t="shared" si="79"/>
        <v>0</v>
      </c>
      <c r="J1168" s="69" t="str">
        <f t="shared" si="77"/>
        <v>5.5.1</v>
      </c>
    </row>
    <row r="1169" spans="1:10" x14ac:dyDescent="0.25">
      <c r="A1169" s="66" t="s">
        <v>1134</v>
      </c>
      <c r="B1169" s="66" t="s">
        <v>1135</v>
      </c>
      <c r="C1169" s="135">
        <v>368765.45</v>
      </c>
      <c r="D1169" s="135">
        <v>374558.69</v>
      </c>
      <c r="E1169" s="135">
        <v>0</v>
      </c>
      <c r="F1169" s="80">
        <f t="shared" si="80"/>
        <v>374558.69</v>
      </c>
      <c r="G1169" s="135">
        <v>743324.14</v>
      </c>
      <c r="H1169" s="80">
        <f t="shared" si="78"/>
        <v>743324.14</v>
      </c>
      <c r="I1169" s="137">
        <f t="shared" si="79"/>
        <v>0</v>
      </c>
      <c r="J1169" s="69" t="str">
        <f t="shared" si="77"/>
        <v>5.5.1</v>
      </c>
    </row>
    <row r="1170" spans="1:10" x14ac:dyDescent="0.25">
      <c r="A1170" s="66" t="s">
        <v>1136</v>
      </c>
      <c r="B1170" s="66" t="s">
        <v>654</v>
      </c>
      <c r="C1170" s="135">
        <v>221402.6</v>
      </c>
      <c r="D1170" s="135">
        <v>227196.68</v>
      </c>
      <c r="E1170" s="135">
        <v>0</v>
      </c>
      <c r="F1170" s="80">
        <f t="shared" si="80"/>
        <v>227196.68</v>
      </c>
      <c r="G1170" s="135">
        <v>448599.28</v>
      </c>
      <c r="H1170" s="80">
        <f t="shared" si="78"/>
        <v>448599.28</v>
      </c>
      <c r="I1170" s="137">
        <f t="shared" si="79"/>
        <v>0</v>
      </c>
      <c r="J1170" s="69" t="str">
        <f t="shared" si="77"/>
        <v>5.5.1</v>
      </c>
    </row>
    <row r="1171" spans="1:10" x14ac:dyDescent="0.25">
      <c r="A1171" s="66" t="s">
        <v>1137</v>
      </c>
      <c r="B1171" s="66" t="s">
        <v>656</v>
      </c>
      <c r="C1171" s="135">
        <v>2516.8200000000002</v>
      </c>
      <c r="D1171" s="135">
        <v>2516.8200000000002</v>
      </c>
      <c r="E1171" s="135">
        <v>0</v>
      </c>
      <c r="F1171" s="80">
        <f t="shared" si="80"/>
        <v>2516.8200000000002</v>
      </c>
      <c r="G1171" s="135">
        <v>5033.6400000000003</v>
      </c>
      <c r="H1171" s="80">
        <f t="shared" si="78"/>
        <v>5033.6400000000003</v>
      </c>
      <c r="I1171" s="137">
        <f t="shared" si="79"/>
        <v>0</v>
      </c>
      <c r="J1171" s="69" t="str">
        <f t="shared" si="77"/>
        <v>5.5.1</v>
      </c>
    </row>
    <row r="1172" spans="1:10" x14ac:dyDescent="0.25">
      <c r="A1172" s="66" t="s">
        <v>1138</v>
      </c>
      <c r="B1172" s="66" t="s">
        <v>658</v>
      </c>
      <c r="C1172" s="135">
        <v>32079.53</v>
      </c>
      <c r="D1172" s="135">
        <v>32078.69</v>
      </c>
      <c r="E1172" s="135">
        <v>0</v>
      </c>
      <c r="F1172" s="80">
        <f t="shared" si="80"/>
        <v>32078.69</v>
      </c>
      <c r="G1172" s="135">
        <v>64158.22</v>
      </c>
      <c r="H1172" s="80">
        <f t="shared" si="78"/>
        <v>64158.22</v>
      </c>
      <c r="I1172" s="137">
        <f t="shared" si="79"/>
        <v>0</v>
      </c>
      <c r="J1172" s="69" t="str">
        <f t="shared" si="77"/>
        <v>5.5.1</v>
      </c>
    </row>
    <row r="1173" spans="1:10" x14ac:dyDescent="0.25">
      <c r="A1173" s="66" t="s">
        <v>1139</v>
      </c>
      <c r="B1173" s="66" t="s">
        <v>660</v>
      </c>
      <c r="C1173" s="135">
        <v>112766.5</v>
      </c>
      <c r="D1173" s="135">
        <v>112766.5</v>
      </c>
      <c r="E1173" s="135">
        <v>0</v>
      </c>
      <c r="F1173" s="80">
        <f t="shared" si="80"/>
        <v>112766.5</v>
      </c>
      <c r="G1173" s="135">
        <v>225533</v>
      </c>
      <c r="H1173" s="80">
        <f t="shared" si="78"/>
        <v>225533</v>
      </c>
      <c r="I1173" s="137">
        <f t="shared" si="79"/>
        <v>0</v>
      </c>
      <c r="J1173" s="69" t="str">
        <f t="shared" si="77"/>
        <v>5.5.1</v>
      </c>
    </row>
    <row r="1174" spans="1:10" x14ac:dyDescent="0.25">
      <c r="A1174" s="66" t="s">
        <v>1140</v>
      </c>
      <c r="B1174" s="66" t="s">
        <v>1141</v>
      </c>
      <c r="C1174" s="135">
        <v>23955.08</v>
      </c>
      <c r="D1174" s="135">
        <v>23955.08</v>
      </c>
      <c r="E1174" s="135">
        <v>0</v>
      </c>
      <c r="F1174" s="80">
        <f t="shared" si="80"/>
        <v>23955.08</v>
      </c>
      <c r="G1174" s="135">
        <v>47910.16</v>
      </c>
      <c r="H1174" s="80">
        <f t="shared" si="78"/>
        <v>47910.16</v>
      </c>
      <c r="I1174" s="137">
        <f t="shared" si="79"/>
        <v>0</v>
      </c>
      <c r="J1174" s="69" t="str">
        <f t="shared" si="77"/>
        <v>5.5.1</v>
      </c>
    </row>
    <row r="1175" spans="1:10" x14ac:dyDescent="0.25">
      <c r="A1175" s="66" t="s">
        <v>1142</v>
      </c>
      <c r="B1175" s="66" t="s">
        <v>664</v>
      </c>
      <c r="C1175" s="135">
        <v>21671.11</v>
      </c>
      <c r="D1175" s="135">
        <v>21671.11</v>
      </c>
      <c r="E1175" s="135">
        <v>0</v>
      </c>
      <c r="F1175" s="80">
        <f t="shared" si="80"/>
        <v>21671.11</v>
      </c>
      <c r="G1175" s="135">
        <v>43342.22</v>
      </c>
      <c r="H1175" s="80">
        <f t="shared" si="78"/>
        <v>43342.22</v>
      </c>
      <c r="I1175" s="137">
        <f t="shared" si="79"/>
        <v>0</v>
      </c>
      <c r="J1175" s="69" t="str">
        <f t="shared" si="77"/>
        <v>5.5.1</v>
      </c>
    </row>
    <row r="1176" spans="1:10" x14ac:dyDescent="0.25">
      <c r="A1176" s="66" t="s">
        <v>1333</v>
      </c>
      <c r="B1176" s="66" t="s">
        <v>1339</v>
      </c>
      <c r="C1176" s="135">
        <v>2283.9699999999998</v>
      </c>
      <c r="D1176" s="135">
        <v>2283.9699999999998</v>
      </c>
      <c r="E1176" s="135">
        <v>0</v>
      </c>
      <c r="F1176" s="80">
        <f t="shared" si="80"/>
        <v>2283.9699999999998</v>
      </c>
      <c r="G1176" s="135">
        <v>4567.9399999999996</v>
      </c>
      <c r="H1176" s="80">
        <f t="shared" si="78"/>
        <v>4567.9399999999996</v>
      </c>
      <c r="I1176" s="137">
        <f t="shared" si="79"/>
        <v>0</v>
      </c>
      <c r="J1176" s="69" t="str">
        <f t="shared" si="77"/>
        <v>5.5.1</v>
      </c>
    </row>
    <row r="1177" spans="1:10" x14ac:dyDescent="0.25">
      <c r="A1177" s="66" t="s">
        <v>1143</v>
      </c>
      <c r="B1177" s="66" t="s">
        <v>1144</v>
      </c>
      <c r="C1177" s="135">
        <v>2210429.5099999998</v>
      </c>
      <c r="D1177" s="135">
        <v>2210429.5099999998</v>
      </c>
      <c r="E1177" s="135">
        <v>0</v>
      </c>
      <c r="F1177" s="80">
        <f t="shared" si="80"/>
        <v>2210429.5099999998</v>
      </c>
      <c r="G1177" s="135">
        <v>4420859.0199999996</v>
      </c>
      <c r="H1177" s="80">
        <f t="shared" si="78"/>
        <v>4420859.0199999996</v>
      </c>
      <c r="I1177" s="137">
        <f t="shared" si="79"/>
        <v>0</v>
      </c>
      <c r="J1177" s="69" t="str">
        <f t="shared" si="77"/>
        <v>5.5.1</v>
      </c>
    </row>
    <row r="1178" spans="1:10" x14ac:dyDescent="0.25">
      <c r="A1178" s="66" t="s">
        <v>1145</v>
      </c>
      <c r="B1178" s="66" t="s">
        <v>668</v>
      </c>
      <c r="C1178" s="135">
        <v>2011054.58</v>
      </c>
      <c r="D1178" s="135">
        <v>2011054.58</v>
      </c>
      <c r="E1178" s="135">
        <v>0</v>
      </c>
      <c r="F1178" s="80">
        <f t="shared" si="80"/>
        <v>2011054.58</v>
      </c>
      <c r="G1178" s="135">
        <v>4022109.16</v>
      </c>
      <c r="H1178" s="80">
        <f t="shared" si="78"/>
        <v>4022109.16</v>
      </c>
      <c r="I1178" s="137">
        <f t="shared" si="79"/>
        <v>0</v>
      </c>
      <c r="J1178" s="69" t="str">
        <f t="shared" si="77"/>
        <v>5.5.1</v>
      </c>
    </row>
    <row r="1179" spans="1:10" x14ac:dyDescent="0.25">
      <c r="A1179" s="66" t="s">
        <v>1146</v>
      </c>
      <c r="B1179" s="66" t="s">
        <v>670</v>
      </c>
      <c r="C1179" s="135">
        <v>25639.95</v>
      </c>
      <c r="D1179" s="135">
        <v>25639.95</v>
      </c>
      <c r="E1179" s="135">
        <v>0</v>
      </c>
      <c r="F1179" s="80">
        <f t="shared" si="80"/>
        <v>25639.95</v>
      </c>
      <c r="G1179" s="135">
        <v>51279.9</v>
      </c>
      <c r="H1179" s="80">
        <f t="shared" si="78"/>
        <v>51279.9</v>
      </c>
      <c r="I1179" s="137">
        <f t="shared" si="79"/>
        <v>0</v>
      </c>
      <c r="J1179" s="69" t="str">
        <f t="shared" si="77"/>
        <v>5.5.1</v>
      </c>
    </row>
    <row r="1180" spans="1:10" x14ac:dyDescent="0.25">
      <c r="A1180" s="66" t="s">
        <v>1147</v>
      </c>
      <c r="B1180" s="66" t="s">
        <v>672</v>
      </c>
      <c r="C1180" s="135">
        <v>173734.98</v>
      </c>
      <c r="D1180" s="135">
        <v>173734.98</v>
      </c>
      <c r="E1180" s="135">
        <v>0</v>
      </c>
      <c r="F1180" s="80">
        <f t="shared" si="80"/>
        <v>173734.98</v>
      </c>
      <c r="G1180" s="135">
        <v>347469.96</v>
      </c>
      <c r="H1180" s="80">
        <f t="shared" si="78"/>
        <v>347469.96</v>
      </c>
      <c r="I1180" s="137">
        <f t="shared" si="79"/>
        <v>0</v>
      </c>
      <c r="J1180" s="69" t="str">
        <f t="shared" si="77"/>
        <v>5.5.1</v>
      </c>
    </row>
    <row r="1181" spans="1:10" x14ac:dyDescent="0.25">
      <c r="A1181" s="66" t="s">
        <v>1148</v>
      </c>
      <c r="B1181" s="66" t="s">
        <v>1149</v>
      </c>
      <c r="C1181" s="135">
        <v>68632.5</v>
      </c>
      <c r="D1181" s="135">
        <v>68632.5</v>
      </c>
      <c r="E1181" s="135">
        <v>0</v>
      </c>
      <c r="F1181" s="80">
        <f t="shared" si="80"/>
        <v>68632.5</v>
      </c>
      <c r="G1181" s="135">
        <v>137265</v>
      </c>
      <c r="H1181" s="80">
        <f t="shared" si="78"/>
        <v>137265</v>
      </c>
      <c r="I1181" s="137">
        <f t="shared" si="79"/>
        <v>0</v>
      </c>
      <c r="J1181" s="69" t="str">
        <f t="shared" si="77"/>
        <v>5.5.1</v>
      </c>
    </row>
    <row r="1182" spans="1:10" x14ac:dyDescent="0.25">
      <c r="A1182" s="66" t="s">
        <v>1241</v>
      </c>
      <c r="B1182" s="66" t="s">
        <v>552</v>
      </c>
      <c r="C1182" s="135">
        <v>68632.5</v>
      </c>
      <c r="D1182" s="135">
        <v>68632.5</v>
      </c>
      <c r="E1182" s="135">
        <v>0</v>
      </c>
      <c r="F1182" s="80">
        <f t="shared" si="80"/>
        <v>68632.5</v>
      </c>
      <c r="G1182" s="135">
        <v>137265</v>
      </c>
      <c r="H1182" s="80">
        <f t="shared" si="78"/>
        <v>137265</v>
      </c>
      <c r="I1182" s="137">
        <f t="shared" si="79"/>
        <v>0</v>
      </c>
      <c r="J1182" s="69" t="str">
        <f t="shared" si="77"/>
        <v>5.5.1</v>
      </c>
    </row>
    <row r="1183" spans="1:10" x14ac:dyDescent="0.25">
      <c r="A1183" s="66" t="s">
        <v>1150</v>
      </c>
      <c r="B1183" s="66" t="s">
        <v>1151</v>
      </c>
      <c r="C1183" s="135">
        <v>1173192.6000000001</v>
      </c>
      <c r="D1183" s="135">
        <v>1173192.6000000001</v>
      </c>
      <c r="E1183" s="135">
        <v>0</v>
      </c>
      <c r="F1183" s="80">
        <f t="shared" si="80"/>
        <v>1173192.6000000001</v>
      </c>
      <c r="G1183" s="135">
        <v>2346385.2000000002</v>
      </c>
      <c r="H1183" s="80">
        <f t="shared" si="78"/>
        <v>2346385.2000000002</v>
      </c>
      <c r="I1183" s="137">
        <f t="shared" si="79"/>
        <v>0</v>
      </c>
      <c r="J1183" s="69" t="str">
        <f t="shared" si="77"/>
        <v>5.5.1</v>
      </c>
    </row>
    <row r="1184" spans="1:10" x14ac:dyDescent="0.25">
      <c r="A1184" s="66" t="s">
        <v>1152</v>
      </c>
      <c r="B1184" s="66" t="s">
        <v>681</v>
      </c>
      <c r="C1184" s="135">
        <v>82230.78</v>
      </c>
      <c r="D1184" s="135">
        <v>82230.78</v>
      </c>
      <c r="E1184" s="135">
        <v>0</v>
      </c>
      <c r="F1184" s="80">
        <f t="shared" si="80"/>
        <v>82230.78</v>
      </c>
      <c r="G1184" s="135">
        <v>164461.56</v>
      </c>
      <c r="H1184" s="80">
        <f t="shared" si="78"/>
        <v>164461.56</v>
      </c>
      <c r="I1184" s="137">
        <f t="shared" si="79"/>
        <v>0</v>
      </c>
      <c r="J1184" s="69" t="str">
        <f t="shared" si="77"/>
        <v>5.5.1</v>
      </c>
    </row>
    <row r="1185" spans="1:10" x14ac:dyDescent="0.25">
      <c r="A1185" s="66" t="s">
        <v>1357</v>
      </c>
      <c r="B1185" s="66" t="s">
        <v>683</v>
      </c>
      <c r="C1185" s="135">
        <v>457524.77</v>
      </c>
      <c r="D1185" s="135">
        <v>457524.77</v>
      </c>
      <c r="E1185" s="135">
        <v>0</v>
      </c>
      <c r="F1185" s="80">
        <f t="shared" si="80"/>
        <v>457524.77</v>
      </c>
      <c r="G1185" s="135">
        <v>915049.54</v>
      </c>
      <c r="H1185" s="80">
        <f t="shared" si="78"/>
        <v>915049.54</v>
      </c>
      <c r="I1185" s="137">
        <f t="shared" si="79"/>
        <v>0</v>
      </c>
      <c r="J1185" s="69" t="str">
        <f t="shared" si="77"/>
        <v>5.5.1</v>
      </c>
    </row>
    <row r="1186" spans="1:10" x14ac:dyDescent="0.25">
      <c r="A1186" s="66" t="s">
        <v>1153</v>
      </c>
      <c r="B1186" s="66" t="s">
        <v>685</v>
      </c>
      <c r="C1186" s="135">
        <v>60159.19</v>
      </c>
      <c r="D1186" s="135">
        <v>60159.19</v>
      </c>
      <c r="E1186" s="135">
        <v>0</v>
      </c>
      <c r="F1186" s="80">
        <f t="shared" si="80"/>
        <v>60159.19</v>
      </c>
      <c r="G1186" s="135">
        <v>120318.38</v>
      </c>
      <c r="H1186" s="80">
        <f t="shared" si="78"/>
        <v>120318.38</v>
      </c>
      <c r="I1186" s="137">
        <f t="shared" si="79"/>
        <v>0</v>
      </c>
      <c r="J1186" s="69" t="str">
        <f t="shared" si="77"/>
        <v>5.5.1</v>
      </c>
    </row>
    <row r="1187" spans="1:10" x14ac:dyDescent="0.25">
      <c r="A1187" s="66" t="s">
        <v>1154</v>
      </c>
      <c r="B1187" s="66" t="s">
        <v>687</v>
      </c>
      <c r="C1187" s="135">
        <v>23231.05</v>
      </c>
      <c r="D1187" s="135">
        <v>23231.05</v>
      </c>
      <c r="E1187" s="135">
        <v>0</v>
      </c>
      <c r="F1187" s="80">
        <f t="shared" si="80"/>
        <v>23231.05</v>
      </c>
      <c r="G1187" s="135">
        <v>46462.1</v>
      </c>
      <c r="H1187" s="80">
        <f t="shared" si="78"/>
        <v>46462.1</v>
      </c>
      <c r="I1187" s="137">
        <f t="shared" si="79"/>
        <v>0</v>
      </c>
      <c r="J1187" s="69" t="str">
        <f t="shared" si="77"/>
        <v>5.5.1</v>
      </c>
    </row>
    <row r="1188" spans="1:10" x14ac:dyDescent="0.25">
      <c r="A1188" s="66" t="s">
        <v>1155</v>
      </c>
      <c r="B1188" s="66" t="s">
        <v>689</v>
      </c>
      <c r="C1188" s="135">
        <v>403728.52</v>
      </c>
      <c r="D1188" s="135">
        <v>403728.52</v>
      </c>
      <c r="E1188" s="135">
        <v>0</v>
      </c>
      <c r="F1188" s="80">
        <f t="shared" si="80"/>
        <v>403728.52</v>
      </c>
      <c r="G1188" s="135">
        <v>807457.04</v>
      </c>
      <c r="H1188" s="80">
        <f t="shared" si="78"/>
        <v>807457.04</v>
      </c>
      <c r="I1188" s="137">
        <f t="shared" si="79"/>
        <v>0</v>
      </c>
      <c r="J1188" s="69" t="str">
        <f t="shared" si="77"/>
        <v>5.5.1</v>
      </c>
    </row>
    <row r="1189" spans="1:10" x14ac:dyDescent="0.25">
      <c r="A1189" s="66" t="s">
        <v>1156</v>
      </c>
      <c r="B1189" s="66" t="s">
        <v>691</v>
      </c>
      <c r="C1189" s="135">
        <v>50915.59</v>
      </c>
      <c r="D1189" s="135">
        <v>50915.59</v>
      </c>
      <c r="E1189" s="135">
        <v>0</v>
      </c>
      <c r="F1189" s="80">
        <f t="shared" si="80"/>
        <v>50915.59</v>
      </c>
      <c r="G1189" s="135">
        <v>101831.18</v>
      </c>
      <c r="H1189" s="80">
        <f t="shared" si="78"/>
        <v>101831.18</v>
      </c>
      <c r="I1189" s="137">
        <f t="shared" si="79"/>
        <v>0</v>
      </c>
      <c r="J1189" s="69" t="str">
        <f t="shared" si="77"/>
        <v>5.5.1</v>
      </c>
    </row>
    <row r="1190" spans="1:10" x14ac:dyDescent="0.25">
      <c r="A1190" s="66" t="s">
        <v>1157</v>
      </c>
      <c r="B1190" s="66" t="s">
        <v>693</v>
      </c>
      <c r="C1190" s="135">
        <v>43821.760000000002</v>
      </c>
      <c r="D1190" s="135">
        <v>43821.760000000002</v>
      </c>
      <c r="E1190" s="135">
        <v>0</v>
      </c>
      <c r="F1190" s="80">
        <f t="shared" si="80"/>
        <v>43821.760000000002</v>
      </c>
      <c r="G1190" s="135">
        <v>87643.520000000004</v>
      </c>
      <c r="H1190" s="80">
        <f t="shared" si="78"/>
        <v>87643.520000000004</v>
      </c>
      <c r="I1190" s="137">
        <f t="shared" si="79"/>
        <v>0</v>
      </c>
      <c r="J1190" s="69" t="str">
        <f t="shared" si="77"/>
        <v>5.5.1</v>
      </c>
    </row>
    <row r="1191" spans="1:10" x14ac:dyDescent="0.25">
      <c r="A1191" s="66" t="s">
        <v>1158</v>
      </c>
      <c r="B1191" s="66" t="s">
        <v>608</v>
      </c>
      <c r="C1191" s="135">
        <v>51580.94</v>
      </c>
      <c r="D1191" s="135">
        <v>51580.94</v>
      </c>
      <c r="E1191" s="135">
        <v>0</v>
      </c>
      <c r="F1191" s="80">
        <f t="shared" si="80"/>
        <v>51580.94</v>
      </c>
      <c r="G1191" s="135">
        <v>103161.88</v>
      </c>
      <c r="H1191" s="80">
        <f t="shared" si="78"/>
        <v>103161.88</v>
      </c>
      <c r="I1191" s="137">
        <f t="shared" si="79"/>
        <v>0</v>
      </c>
      <c r="J1191" s="69" t="str">
        <f t="shared" si="77"/>
        <v>5.5.1</v>
      </c>
    </row>
    <row r="1192" spans="1:10" x14ac:dyDescent="0.25">
      <c r="A1192" s="66" t="s">
        <v>2313</v>
      </c>
      <c r="B1192" s="66" t="s">
        <v>2314</v>
      </c>
      <c r="C1192" s="135">
        <v>9524.7999999999993</v>
      </c>
      <c r="D1192" s="135">
        <v>9524.7999999999993</v>
      </c>
      <c r="E1192" s="135">
        <v>0</v>
      </c>
      <c r="F1192" s="80">
        <f t="shared" si="80"/>
        <v>9524.7999999999993</v>
      </c>
      <c r="G1192" s="135">
        <v>19049.599999999999</v>
      </c>
      <c r="H1192" s="80">
        <f t="shared" si="78"/>
        <v>19049.599999999999</v>
      </c>
      <c r="I1192" s="137">
        <f t="shared" si="79"/>
        <v>0</v>
      </c>
      <c r="J1192" s="69" t="str">
        <f t="shared" si="77"/>
        <v>5.5.1</v>
      </c>
    </row>
    <row r="1193" spans="1:10" x14ac:dyDescent="0.25">
      <c r="A1193" s="66" t="s">
        <v>2315</v>
      </c>
      <c r="B1193" s="66" t="s">
        <v>2316</v>
      </c>
      <c r="C1193" s="135">
        <v>9524.7999999999993</v>
      </c>
      <c r="D1193" s="135">
        <v>9524.7999999999993</v>
      </c>
      <c r="E1193" s="135">
        <v>0</v>
      </c>
      <c r="F1193" s="80">
        <f t="shared" si="80"/>
        <v>9524.7999999999993</v>
      </c>
      <c r="G1193" s="135">
        <v>19049.599999999999</v>
      </c>
      <c r="H1193" s="80">
        <f t="shared" si="78"/>
        <v>19049.599999999999</v>
      </c>
      <c r="I1193" s="137">
        <f t="shared" si="79"/>
        <v>0</v>
      </c>
      <c r="J1193" s="69" t="str">
        <f t="shared" si="77"/>
        <v>5.5.1</v>
      </c>
    </row>
    <row r="1194" spans="1:10" x14ac:dyDescent="0.25">
      <c r="A1194" s="66" t="s">
        <v>1538</v>
      </c>
      <c r="B1194" s="66" t="s">
        <v>1539</v>
      </c>
      <c r="C1194" s="135">
        <v>578419.36</v>
      </c>
      <c r="D1194" s="135">
        <v>643126.66</v>
      </c>
      <c r="E1194" s="135">
        <v>0</v>
      </c>
      <c r="F1194" s="80">
        <f t="shared" si="80"/>
        <v>643126.66</v>
      </c>
      <c r="G1194" s="135">
        <v>1221546.02</v>
      </c>
      <c r="H1194" s="80">
        <f t="shared" si="78"/>
        <v>1221546.02</v>
      </c>
      <c r="I1194" s="137">
        <f t="shared" si="79"/>
        <v>0</v>
      </c>
      <c r="J1194" s="69" t="str">
        <f t="shared" si="77"/>
        <v>5.5.1</v>
      </c>
    </row>
    <row r="1195" spans="1:10" x14ac:dyDescent="0.25">
      <c r="A1195" s="66" t="s">
        <v>1540</v>
      </c>
      <c r="B1195" s="66" t="s">
        <v>1541</v>
      </c>
      <c r="C1195" s="135">
        <v>495233.92</v>
      </c>
      <c r="D1195" s="135">
        <v>495233.92</v>
      </c>
      <c r="E1195" s="135">
        <v>0</v>
      </c>
      <c r="F1195" s="80">
        <f t="shared" si="80"/>
        <v>495233.92</v>
      </c>
      <c r="G1195" s="135">
        <v>990467.84</v>
      </c>
      <c r="H1195" s="80">
        <f t="shared" si="78"/>
        <v>990467.84</v>
      </c>
      <c r="I1195" s="137">
        <f t="shared" si="79"/>
        <v>0</v>
      </c>
      <c r="J1195" s="69" t="str">
        <f t="shared" si="77"/>
        <v>5.5.1</v>
      </c>
    </row>
    <row r="1196" spans="1:10" x14ac:dyDescent="0.25">
      <c r="A1196" s="66" t="s">
        <v>1542</v>
      </c>
      <c r="B1196" s="66" t="s">
        <v>1543</v>
      </c>
      <c r="C1196" s="135">
        <v>495233.92</v>
      </c>
      <c r="D1196" s="135">
        <v>495233.92</v>
      </c>
      <c r="E1196" s="135">
        <v>0</v>
      </c>
      <c r="F1196" s="80">
        <f t="shared" si="80"/>
        <v>495233.92</v>
      </c>
      <c r="G1196" s="135">
        <v>990467.84</v>
      </c>
      <c r="H1196" s="80">
        <f t="shared" si="78"/>
        <v>990467.84</v>
      </c>
      <c r="I1196" s="137">
        <f t="shared" si="79"/>
        <v>0</v>
      </c>
      <c r="J1196" s="69" t="str">
        <f t="shared" si="77"/>
        <v>5.5.1</v>
      </c>
    </row>
    <row r="1197" spans="1:10" x14ac:dyDescent="0.25">
      <c r="A1197" s="66" t="s">
        <v>2128</v>
      </c>
      <c r="B1197" s="66" t="s">
        <v>2129</v>
      </c>
      <c r="C1197" s="135">
        <v>83185.440000000002</v>
      </c>
      <c r="D1197" s="135">
        <v>147892.74</v>
      </c>
      <c r="E1197" s="135">
        <v>0</v>
      </c>
      <c r="F1197" s="80">
        <f t="shared" si="80"/>
        <v>147892.74</v>
      </c>
      <c r="G1197" s="135">
        <v>231078.18</v>
      </c>
      <c r="H1197" s="80">
        <f t="shared" si="78"/>
        <v>231078.18</v>
      </c>
      <c r="I1197" s="137">
        <f t="shared" si="79"/>
        <v>0</v>
      </c>
      <c r="J1197" s="69" t="str">
        <f t="shared" si="77"/>
        <v>5.5.1</v>
      </c>
    </row>
    <row r="1198" spans="1:10" x14ac:dyDescent="0.25">
      <c r="A1198" s="66" t="s">
        <v>2130</v>
      </c>
      <c r="B1198" s="66" t="s">
        <v>2131</v>
      </c>
      <c r="C1198" s="135">
        <v>83185.440000000002</v>
      </c>
      <c r="D1198" s="135">
        <v>147892.74</v>
      </c>
      <c r="E1198" s="135">
        <v>0</v>
      </c>
      <c r="F1198" s="80">
        <f t="shared" si="80"/>
        <v>147892.74</v>
      </c>
      <c r="G1198" s="135">
        <v>231078.18</v>
      </c>
      <c r="H1198" s="80">
        <f t="shared" si="78"/>
        <v>231078.18</v>
      </c>
      <c r="I1198" s="137">
        <f t="shared" si="79"/>
        <v>0</v>
      </c>
      <c r="J1198" s="69" t="str">
        <f t="shared" si="77"/>
        <v>5.5.1</v>
      </c>
    </row>
    <row r="1199" spans="1:10" x14ac:dyDescent="0.25">
      <c r="A1199" s="66" t="s">
        <v>1358</v>
      </c>
      <c r="B1199" s="66" t="s">
        <v>1359</v>
      </c>
      <c r="C1199" s="135">
        <v>254487.22</v>
      </c>
      <c r="D1199" s="135">
        <v>189779.92</v>
      </c>
      <c r="E1199" s="135">
        <v>0</v>
      </c>
      <c r="F1199" s="80">
        <f t="shared" si="80"/>
        <v>189779.92</v>
      </c>
      <c r="G1199" s="135">
        <v>444267.14</v>
      </c>
      <c r="H1199" s="80">
        <f t="shared" si="78"/>
        <v>444267.14</v>
      </c>
      <c r="I1199" s="137">
        <f t="shared" si="79"/>
        <v>0</v>
      </c>
      <c r="J1199" s="69" t="str">
        <f t="shared" si="77"/>
        <v>5.5.1</v>
      </c>
    </row>
    <row r="1200" spans="1:10" x14ac:dyDescent="0.25">
      <c r="A1200" s="66" t="s">
        <v>2317</v>
      </c>
      <c r="B1200" s="66" t="s">
        <v>2318</v>
      </c>
      <c r="C1200" s="135">
        <v>41.55</v>
      </c>
      <c r="D1200" s="135">
        <v>41.55</v>
      </c>
      <c r="E1200" s="135">
        <v>0</v>
      </c>
      <c r="F1200" s="80">
        <f t="shared" si="80"/>
        <v>41.55</v>
      </c>
      <c r="G1200" s="135">
        <v>83.1</v>
      </c>
      <c r="H1200" s="80">
        <f t="shared" si="78"/>
        <v>83.1</v>
      </c>
      <c r="I1200" s="137">
        <f t="shared" si="79"/>
        <v>0</v>
      </c>
      <c r="J1200" s="69" t="str">
        <f t="shared" si="77"/>
        <v>5.5.1</v>
      </c>
    </row>
    <row r="1201" spans="1:10" x14ac:dyDescent="0.25">
      <c r="A1201" s="66" t="s">
        <v>2319</v>
      </c>
      <c r="B1201" s="66" t="s">
        <v>650</v>
      </c>
      <c r="C1201" s="135">
        <v>41.55</v>
      </c>
      <c r="D1201" s="135">
        <v>41.55</v>
      </c>
      <c r="E1201" s="135">
        <v>0</v>
      </c>
      <c r="F1201" s="80">
        <f t="shared" si="80"/>
        <v>41.55</v>
      </c>
      <c r="G1201" s="135">
        <v>83.1</v>
      </c>
      <c r="H1201" s="80">
        <f t="shared" si="78"/>
        <v>83.1</v>
      </c>
      <c r="I1201" s="137">
        <f t="shared" si="79"/>
        <v>0</v>
      </c>
      <c r="J1201" s="69" t="str">
        <f t="shared" si="77"/>
        <v>5.5.1</v>
      </c>
    </row>
    <row r="1202" spans="1:10" x14ac:dyDescent="0.25">
      <c r="A1202" s="66" t="s">
        <v>2320</v>
      </c>
      <c r="B1202" s="66" t="s">
        <v>2321</v>
      </c>
      <c r="C1202" s="135">
        <v>12408.67</v>
      </c>
      <c r="D1202" s="135">
        <v>12408.67</v>
      </c>
      <c r="E1202" s="135">
        <v>0</v>
      </c>
      <c r="F1202" s="80">
        <f t="shared" si="80"/>
        <v>12408.67</v>
      </c>
      <c r="G1202" s="135">
        <v>24817.34</v>
      </c>
      <c r="H1202" s="80">
        <f t="shared" si="78"/>
        <v>24817.34</v>
      </c>
      <c r="I1202" s="137">
        <f t="shared" si="79"/>
        <v>0</v>
      </c>
      <c r="J1202" s="69" t="str">
        <f t="shared" si="77"/>
        <v>5.5.1</v>
      </c>
    </row>
    <row r="1203" spans="1:10" x14ac:dyDescent="0.25">
      <c r="A1203" s="66" t="s">
        <v>2322</v>
      </c>
      <c r="B1203" s="66" t="s">
        <v>608</v>
      </c>
      <c r="C1203" s="135">
        <v>12408.67</v>
      </c>
      <c r="D1203" s="135">
        <v>12408.67</v>
      </c>
      <c r="E1203" s="135">
        <v>0</v>
      </c>
      <c r="F1203" s="80">
        <f t="shared" si="80"/>
        <v>12408.67</v>
      </c>
      <c r="G1203" s="135">
        <v>24817.34</v>
      </c>
      <c r="H1203" s="80">
        <f t="shared" si="78"/>
        <v>24817.34</v>
      </c>
      <c r="I1203" s="137">
        <f t="shared" si="79"/>
        <v>0</v>
      </c>
      <c r="J1203" s="69" t="str">
        <f t="shared" si="77"/>
        <v>5.5.1</v>
      </c>
    </row>
    <row r="1204" spans="1:10" x14ac:dyDescent="0.25">
      <c r="A1204" s="66" t="s">
        <v>1360</v>
      </c>
      <c r="B1204" s="66" t="s">
        <v>1361</v>
      </c>
      <c r="C1204" s="135">
        <v>242037</v>
      </c>
      <c r="D1204" s="135">
        <v>177329.7</v>
      </c>
      <c r="E1204" s="135">
        <v>0</v>
      </c>
      <c r="F1204" s="80">
        <f t="shared" si="80"/>
        <v>177329.7</v>
      </c>
      <c r="G1204" s="135">
        <v>419366.7</v>
      </c>
      <c r="H1204" s="80">
        <f t="shared" si="78"/>
        <v>419366.7</v>
      </c>
      <c r="I1204" s="137">
        <f t="shared" si="79"/>
        <v>0</v>
      </c>
      <c r="J1204" s="69" t="str">
        <f t="shared" si="77"/>
        <v>5.5.1</v>
      </c>
    </row>
    <row r="1205" spans="1:10" x14ac:dyDescent="0.25">
      <c r="A1205" s="66" t="s">
        <v>1362</v>
      </c>
      <c r="B1205" s="66" t="s">
        <v>1363</v>
      </c>
      <c r="C1205" s="135">
        <v>242037</v>
      </c>
      <c r="D1205" s="135">
        <v>177329.7</v>
      </c>
      <c r="E1205" s="135">
        <v>0</v>
      </c>
      <c r="F1205" s="80">
        <f t="shared" si="80"/>
        <v>177329.7</v>
      </c>
      <c r="G1205" s="135">
        <v>419366.7</v>
      </c>
      <c r="H1205" s="80">
        <f t="shared" si="78"/>
        <v>419366.7</v>
      </c>
      <c r="I1205" s="137">
        <f t="shared" si="79"/>
        <v>0</v>
      </c>
      <c r="J1205" s="69" t="str">
        <f t="shared" ref="J1205:J1268" si="81">MID(A1205,1,5)</f>
        <v>5.5.1</v>
      </c>
    </row>
    <row r="1206" spans="1:10" x14ac:dyDescent="0.25">
      <c r="A1206" s="66" t="s">
        <v>1675</v>
      </c>
      <c r="B1206" s="66" t="s">
        <v>1676</v>
      </c>
      <c r="C1206" s="135">
        <v>21832395.100000001</v>
      </c>
      <c r="D1206" s="135">
        <v>24884468.620000001</v>
      </c>
      <c r="E1206" s="135">
        <v>2206465.1</v>
      </c>
      <c r="F1206" s="80">
        <f t="shared" si="80"/>
        <v>22678003.52</v>
      </c>
      <c r="G1206" s="135">
        <v>44510398.619999997</v>
      </c>
      <c r="H1206" s="80">
        <f t="shared" ref="H1206:H1269" si="82">+C1206+F1206</f>
        <v>44510398.620000005</v>
      </c>
      <c r="I1206" s="137">
        <f t="shared" ref="I1206:I1269" si="83">+G1206-H1206</f>
        <v>0</v>
      </c>
      <c r="J1206" s="69" t="str">
        <f t="shared" si="81"/>
        <v>5.5.9</v>
      </c>
    </row>
    <row r="1207" spans="1:10" x14ac:dyDescent="0.25">
      <c r="A1207" s="66" t="s">
        <v>1681</v>
      </c>
      <c r="B1207" s="66" t="s">
        <v>1682</v>
      </c>
      <c r="C1207" s="135">
        <v>21826164.600000001</v>
      </c>
      <c r="D1207" s="135">
        <v>24884468.550000001</v>
      </c>
      <c r="E1207" s="135">
        <v>2206465.04</v>
      </c>
      <c r="F1207" s="80">
        <f t="shared" si="80"/>
        <v>22678003.510000002</v>
      </c>
      <c r="G1207" s="135">
        <v>44504168.109999999</v>
      </c>
      <c r="H1207" s="80">
        <f t="shared" si="82"/>
        <v>44504168.109999999</v>
      </c>
      <c r="I1207" s="137">
        <f t="shared" si="83"/>
        <v>0</v>
      </c>
      <c r="J1207" s="69" t="str">
        <f t="shared" si="81"/>
        <v>5.5.9</v>
      </c>
    </row>
    <row r="1208" spans="1:10" x14ac:dyDescent="0.25">
      <c r="A1208" s="66" t="s">
        <v>2030</v>
      </c>
      <c r="B1208" s="66" t="s">
        <v>1684</v>
      </c>
      <c r="C1208" s="135">
        <v>21826164.600000001</v>
      </c>
      <c r="D1208" s="135">
        <v>24884468.550000001</v>
      </c>
      <c r="E1208" s="135">
        <v>2206465.04</v>
      </c>
      <c r="F1208" s="80">
        <f t="shared" si="80"/>
        <v>22678003.510000002</v>
      </c>
      <c r="G1208" s="135">
        <v>44504168.109999999</v>
      </c>
      <c r="H1208" s="80">
        <f t="shared" si="82"/>
        <v>44504168.109999999</v>
      </c>
      <c r="I1208" s="137">
        <f t="shared" si="83"/>
        <v>0</v>
      </c>
      <c r="J1208" s="69" t="str">
        <f t="shared" si="81"/>
        <v>5.5.9</v>
      </c>
    </row>
    <row r="1209" spans="1:10" x14ac:dyDescent="0.25">
      <c r="A1209" s="66" t="s">
        <v>1683</v>
      </c>
      <c r="B1209" s="66" t="s">
        <v>2031</v>
      </c>
      <c r="C1209" s="135">
        <v>21826164.600000001</v>
      </c>
      <c r="D1209" s="135">
        <v>24884468.550000001</v>
      </c>
      <c r="E1209" s="135">
        <v>2206465.04</v>
      </c>
      <c r="F1209" s="80">
        <f t="shared" si="80"/>
        <v>22678003.510000002</v>
      </c>
      <c r="G1209" s="135">
        <v>44504168.109999999</v>
      </c>
      <c r="H1209" s="80">
        <f t="shared" si="82"/>
        <v>44504168.109999999</v>
      </c>
      <c r="I1209" s="137">
        <f t="shared" si="83"/>
        <v>0</v>
      </c>
      <c r="J1209" s="69" t="str">
        <f t="shared" si="81"/>
        <v>5.5.9</v>
      </c>
    </row>
    <row r="1210" spans="1:10" x14ac:dyDescent="0.25">
      <c r="A1210" s="66" t="s">
        <v>1677</v>
      </c>
      <c r="B1210" s="66" t="s">
        <v>1678</v>
      </c>
      <c r="C1210" s="135">
        <v>6230.5</v>
      </c>
      <c r="D1210" s="135">
        <v>7.0000000000000007E-2</v>
      </c>
      <c r="E1210" s="135">
        <v>0.06</v>
      </c>
      <c r="F1210" s="80">
        <f t="shared" si="80"/>
        <v>1.0000000000000009E-2</v>
      </c>
      <c r="G1210" s="135">
        <v>6230.51</v>
      </c>
      <c r="H1210" s="80">
        <f t="shared" si="82"/>
        <v>6230.51</v>
      </c>
      <c r="I1210" s="137">
        <f t="shared" si="83"/>
        <v>0</v>
      </c>
      <c r="J1210" s="69" t="str">
        <f t="shared" si="81"/>
        <v>5.5.9</v>
      </c>
    </row>
    <row r="1211" spans="1:10" x14ac:dyDescent="0.25">
      <c r="A1211" s="66" t="s">
        <v>1679</v>
      </c>
      <c r="B1211" s="66" t="s">
        <v>1680</v>
      </c>
      <c r="C1211" s="135">
        <v>6230.5</v>
      </c>
      <c r="D1211" s="135">
        <v>7.0000000000000007E-2</v>
      </c>
      <c r="E1211" s="135">
        <v>0.06</v>
      </c>
      <c r="F1211" s="80">
        <f t="shared" si="80"/>
        <v>1.0000000000000009E-2</v>
      </c>
      <c r="G1211" s="135">
        <v>6230.51</v>
      </c>
      <c r="H1211" s="80">
        <f t="shared" si="82"/>
        <v>6230.51</v>
      </c>
      <c r="I1211" s="137">
        <f t="shared" si="83"/>
        <v>0</v>
      </c>
      <c r="J1211" s="69" t="str">
        <f t="shared" si="81"/>
        <v>5.5.9</v>
      </c>
    </row>
    <row r="1212" spans="1:10" x14ac:dyDescent="0.25">
      <c r="A1212" s="66" t="s">
        <v>2032</v>
      </c>
      <c r="B1212" s="66" t="s">
        <v>2033</v>
      </c>
      <c r="C1212" s="135">
        <v>6230.5</v>
      </c>
      <c r="D1212" s="135">
        <v>7.0000000000000007E-2</v>
      </c>
      <c r="E1212" s="135">
        <v>0.06</v>
      </c>
      <c r="F1212" s="80">
        <f t="shared" si="80"/>
        <v>1.0000000000000009E-2</v>
      </c>
      <c r="G1212" s="135">
        <v>6230.51</v>
      </c>
      <c r="H1212" s="80">
        <f t="shared" si="82"/>
        <v>6230.51</v>
      </c>
      <c r="I1212" s="137">
        <f t="shared" si="83"/>
        <v>0</v>
      </c>
      <c r="J1212" s="69" t="str">
        <f t="shared" si="81"/>
        <v>5.5.9</v>
      </c>
    </row>
    <row r="1213" spans="1:10" x14ac:dyDescent="0.25">
      <c r="A1213" s="66" t="s">
        <v>2643</v>
      </c>
      <c r="B1213" s="66" t="s">
        <v>2644</v>
      </c>
      <c r="C1213" s="135">
        <v>0</v>
      </c>
      <c r="D1213" s="135">
        <v>41749463.460000001</v>
      </c>
      <c r="E1213" s="135">
        <v>0</v>
      </c>
      <c r="F1213" s="80">
        <f t="shared" si="80"/>
        <v>41749463.460000001</v>
      </c>
      <c r="G1213" s="135">
        <v>41749463.460000001</v>
      </c>
      <c r="H1213" s="80">
        <f t="shared" si="82"/>
        <v>41749463.460000001</v>
      </c>
      <c r="I1213" s="137">
        <f t="shared" si="83"/>
        <v>0</v>
      </c>
      <c r="J1213" s="69" t="str">
        <f t="shared" si="81"/>
        <v>5.6.0</v>
      </c>
    </row>
    <row r="1214" spans="1:10" x14ac:dyDescent="0.25">
      <c r="A1214" s="66" t="s">
        <v>98</v>
      </c>
      <c r="B1214" s="66" t="s">
        <v>99</v>
      </c>
      <c r="C1214" s="135">
        <v>0</v>
      </c>
      <c r="D1214" s="135">
        <v>41749463.460000001</v>
      </c>
      <c r="E1214" s="135">
        <v>0</v>
      </c>
      <c r="F1214" s="80">
        <f t="shared" si="80"/>
        <v>41749463.460000001</v>
      </c>
      <c r="G1214" s="135">
        <v>41749463.460000001</v>
      </c>
      <c r="H1214" s="80">
        <f t="shared" si="82"/>
        <v>41749463.460000001</v>
      </c>
      <c r="I1214" s="137">
        <f t="shared" si="83"/>
        <v>0</v>
      </c>
      <c r="J1214" s="69" t="str">
        <f t="shared" si="81"/>
        <v>5.6.1</v>
      </c>
    </row>
    <row r="1215" spans="1:10" x14ac:dyDescent="0.25">
      <c r="A1215" s="66" t="s">
        <v>2645</v>
      </c>
      <c r="B1215" s="66" t="s">
        <v>2646</v>
      </c>
      <c r="C1215" s="135">
        <v>0</v>
      </c>
      <c r="D1215" s="135">
        <v>41749463.460000001</v>
      </c>
      <c r="E1215" s="135">
        <v>0</v>
      </c>
      <c r="F1215" s="80">
        <f t="shared" si="80"/>
        <v>41749463.460000001</v>
      </c>
      <c r="G1215" s="135">
        <v>41749463.460000001</v>
      </c>
      <c r="H1215" s="80">
        <f t="shared" si="82"/>
        <v>41749463.460000001</v>
      </c>
      <c r="I1215" s="137">
        <f t="shared" si="83"/>
        <v>0</v>
      </c>
      <c r="J1215" s="69" t="str">
        <f t="shared" si="81"/>
        <v>5.6.1</v>
      </c>
    </row>
    <row r="1216" spans="1:10" x14ac:dyDescent="0.25">
      <c r="A1216" s="66" t="s">
        <v>2647</v>
      </c>
      <c r="B1216" s="66" t="s">
        <v>2648</v>
      </c>
      <c r="C1216" s="135">
        <v>0</v>
      </c>
      <c r="D1216" s="135">
        <v>41749463.460000001</v>
      </c>
      <c r="E1216" s="135">
        <v>0</v>
      </c>
      <c r="F1216" s="80">
        <f t="shared" si="80"/>
        <v>41749463.460000001</v>
      </c>
      <c r="G1216" s="135">
        <v>41749463.460000001</v>
      </c>
      <c r="H1216" s="80">
        <f t="shared" si="82"/>
        <v>41749463.460000001</v>
      </c>
      <c r="I1216" s="137">
        <f t="shared" si="83"/>
        <v>0</v>
      </c>
      <c r="J1216" s="69" t="str">
        <f t="shared" si="81"/>
        <v>5.6.1</v>
      </c>
    </row>
    <row r="1217" spans="1:10" x14ac:dyDescent="0.25">
      <c r="A1217" s="66" t="s">
        <v>2649</v>
      </c>
      <c r="B1217" s="66" t="s">
        <v>2650</v>
      </c>
      <c r="C1217" s="135">
        <v>0</v>
      </c>
      <c r="D1217" s="135">
        <v>625660.80000000005</v>
      </c>
      <c r="E1217" s="135">
        <v>0</v>
      </c>
      <c r="F1217" s="80">
        <f t="shared" si="80"/>
        <v>625660.80000000005</v>
      </c>
      <c r="G1217" s="135">
        <v>625660.80000000005</v>
      </c>
      <c r="H1217" s="80">
        <f t="shared" si="82"/>
        <v>625660.80000000005</v>
      </c>
      <c r="I1217" s="137">
        <f t="shared" si="83"/>
        <v>0</v>
      </c>
      <c r="J1217" s="69" t="str">
        <f t="shared" si="81"/>
        <v>5.6.1</v>
      </c>
    </row>
    <row r="1218" spans="1:10" x14ac:dyDescent="0.25">
      <c r="A1218" s="66" t="s">
        <v>2651</v>
      </c>
      <c r="B1218" s="66" t="s">
        <v>2652</v>
      </c>
      <c r="C1218" s="135">
        <v>0</v>
      </c>
      <c r="D1218" s="135">
        <v>780467.78</v>
      </c>
      <c r="E1218" s="135">
        <v>0</v>
      </c>
      <c r="F1218" s="80">
        <f t="shared" si="80"/>
        <v>780467.78</v>
      </c>
      <c r="G1218" s="135">
        <v>780467.78</v>
      </c>
      <c r="H1218" s="80">
        <f t="shared" si="82"/>
        <v>780467.78</v>
      </c>
      <c r="I1218" s="137">
        <f t="shared" si="83"/>
        <v>0</v>
      </c>
      <c r="J1218" s="69" t="str">
        <f t="shared" si="81"/>
        <v>5.6.1</v>
      </c>
    </row>
    <row r="1219" spans="1:10" x14ac:dyDescent="0.25">
      <c r="A1219" s="66" t="s">
        <v>2653</v>
      </c>
      <c r="B1219" s="66" t="s">
        <v>2654</v>
      </c>
      <c r="C1219" s="135">
        <v>0</v>
      </c>
      <c r="D1219" s="135">
        <v>3285592.6</v>
      </c>
      <c r="E1219" s="135">
        <v>0</v>
      </c>
      <c r="F1219" s="80">
        <f t="shared" ref="F1219:F1283" si="84">+D1219-E1219</f>
        <v>3285592.6</v>
      </c>
      <c r="G1219" s="135">
        <v>3285592.6</v>
      </c>
      <c r="H1219" s="80">
        <f t="shared" si="82"/>
        <v>3285592.6</v>
      </c>
      <c r="I1219" s="137">
        <f t="shared" si="83"/>
        <v>0</v>
      </c>
      <c r="J1219" s="69" t="str">
        <f t="shared" si="81"/>
        <v>5.6.1</v>
      </c>
    </row>
    <row r="1220" spans="1:10" x14ac:dyDescent="0.25">
      <c r="A1220" s="66" t="s">
        <v>2655</v>
      </c>
      <c r="B1220" s="66" t="s">
        <v>2656</v>
      </c>
      <c r="C1220" s="135">
        <v>0</v>
      </c>
      <c r="D1220" s="135">
        <v>1681899.58</v>
      </c>
      <c r="E1220" s="135">
        <v>0</v>
      </c>
      <c r="F1220" s="80">
        <f t="shared" si="84"/>
        <v>1681899.58</v>
      </c>
      <c r="G1220" s="135">
        <v>1681899.58</v>
      </c>
      <c r="H1220" s="80">
        <f t="shared" si="82"/>
        <v>1681899.58</v>
      </c>
      <c r="I1220" s="137">
        <f t="shared" si="83"/>
        <v>0</v>
      </c>
      <c r="J1220" s="69" t="str">
        <f t="shared" si="81"/>
        <v>5.6.1</v>
      </c>
    </row>
    <row r="1221" spans="1:10" x14ac:dyDescent="0.25">
      <c r="A1221" s="66" t="s">
        <v>2657</v>
      </c>
      <c r="B1221" s="66" t="s">
        <v>2658</v>
      </c>
      <c r="C1221" s="135">
        <v>0</v>
      </c>
      <c r="D1221" s="135">
        <v>3366002.16</v>
      </c>
      <c r="E1221" s="135">
        <v>0</v>
      </c>
      <c r="F1221" s="80">
        <f t="shared" si="84"/>
        <v>3366002.16</v>
      </c>
      <c r="G1221" s="135">
        <v>3366002.16</v>
      </c>
      <c r="H1221" s="80">
        <f t="shared" si="82"/>
        <v>3366002.16</v>
      </c>
      <c r="I1221" s="137">
        <f t="shared" si="83"/>
        <v>0</v>
      </c>
      <c r="J1221" s="69" t="str">
        <f t="shared" si="81"/>
        <v>5.6.1</v>
      </c>
    </row>
    <row r="1222" spans="1:10" x14ac:dyDescent="0.25">
      <c r="A1222" s="66" t="s">
        <v>2659</v>
      </c>
      <c r="B1222" s="66" t="s">
        <v>2660</v>
      </c>
      <c r="C1222" s="135">
        <v>0</v>
      </c>
      <c r="D1222" s="135">
        <v>67176.759999999995</v>
      </c>
      <c r="E1222" s="135">
        <v>0</v>
      </c>
      <c r="F1222" s="80">
        <f t="shared" si="84"/>
        <v>67176.759999999995</v>
      </c>
      <c r="G1222" s="135">
        <v>67176.759999999995</v>
      </c>
      <c r="H1222" s="80">
        <f t="shared" si="82"/>
        <v>67176.759999999995</v>
      </c>
      <c r="I1222" s="137">
        <f t="shared" si="83"/>
        <v>0</v>
      </c>
      <c r="J1222" s="69" t="str">
        <f t="shared" si="81"/>
        <v>5.6.1</v>
      </c>
    </row>
    <row r="1223" spans="1:10" x14ac:dyDescent="0.25">
      <c r="A1223" s="66" t="s">
        <v>2661</v>
      </c>
      <c r="B1223" s="66" t="s">
        <v>2662</v>
      </c>
      <c r="C1223" s="135">
        <v>0</v>
      </c>
      <c r="D1223" s="135">
        <v>5073782.96</v>
      </c>
      <c r="E1223" s="135">
        <v>0</v>
      </c>
      <c r="F1223" s="80">
        <f t="shared" si="84"/>
        <v>5073782.96</v>
      </c>
      <c r="G1223" s="135">
        <v>5073782.96</v>
      </c>
      <c r="H1223" s="80">
        <f t="shared" si="82"/>
        <v>5073782.96</v>
      </c>
      <c r="I1223" s="137">
        <f t="shared" si="83"/>
        <v>0</v>
      </c>
      <c r="J1223" s="69" t="str">
        <f t="shared" si="81"/>
        <v>5.6.1</v>
      </c>
    </row>
    <row r="1224" spans="1:10" x14ac:dyDescent="0.25">
      <c r="A1224" s="66" t="s">
        <v>2663</v>
      </c>
      <c r="B1224" s="66" t="s">
        <v>2664</v>
      </c>
      <c r="C1224" s="135">
        <v>0</v>
      </c>
      <c r="D1224" s="135">
        <v>148970.72</v>
      </c>
      <c r="E1224" s="135">
        <v>0</v>
      </c>
      <c r="F1224" s="80">
        <f t="shared" si="84"/>
        <v>148970.72</v>
      </c>
      <c r="G1224" s="135">
        <v>148970.72</v>
      </c>
      <c r="H1224" s="80">
        <f t="shared" si="82"/>
        <v>148970.72</v>
      </c>
      <c r="I1224" s="137">
        <f t="shared" si="83"/>
        <v>0</v>
      </c>
      <c r="J1224" s="69" t="str">
        <f t="shared" si="81"/>
        <v>5.6.1</v>
      </c>
    </row>
    <row r="1225" spans="1:10" x14ac:dyDescent="0.25">
      <c r="A1225" s="66" t="s">
        <v>2665</v>
      </c>
      <c r="B1225" s="66" t="s">
        <v>2666</v>
      </c>
      <c r="C1225" s="135">
        <v>0</v>
      </c>
      <c r="D1225" s="135">
        <v>90350.5</v>
      </c>
      <c r="E1225" s="135">
        <v>0</v>
      </c>
      <c r="F1225" s="80">
        <f t="shared" si="84"/>
        <v>90350.5</v>
      </c>
      <c r="G1225" s="135">
        <v>90350.5</v>
      </c>
      <c r="H1225" s="80">
        <f t="shared" si="82"/>
        <v>90350.5</v>
      </c>
      <c r="I1225" s="137">
        <f t="shared" si="83"/>
        <v>0</v>
      </c>
      <c r="J1225" s="69" t="str">
        <f t="shared" si="81"/>
        <v>5.6.1</v>
      </c>
    </row>
    <row r="1226" spans="1:10" x14ac:dyDescent="0.25">
      <c r="A1226" s="66" t="s">
        <v>2667</v>
      </c>
      <c r="B1226" s="66" t="s">
        <v>2668</v>
      </c>
      <c r="C1226" s="135">
        <v>0</v>
      </c>
      <c r="D1226" s="135">
        <v>23634091.600000001</v>
      </c>
      <c r="E1226" s="135">
        <v>0</v>
      </c>
      <c r="F1226" s="80">
        <f t="shared" si="84"/>
        <v>23634091.600000001</v>
      </c>
      <c r="G1226" s="135">
        <v>23634091.600000001</v>
      </c>
      <c r="H1226" s="80">
        <f t="shared" si="82"/>
        <v>23634091.600000001</v>
      </c>
      <c r="I1226" s="137">
        <f t="shared" si="83"/>
        <v>0</v>
      </c>
      <c r="J1226" s="69" t="str">
        <f t="shared" si="81"/>
        <v>5.6.1</v>
      </c>
    </row>
    <row r="1227" spans="1:10" x14ac:dyDescent="0.25">
      <c r="A1227" s="66" t="s">
        <v>2669</v>
      </c>
      <c r="B1227" s="66" t="s">
        <v>2670</v>
      </c>
      <c r="C1227" s="135">
        <v>0</v>
      </c>
      <c r="D1227" s="135">
        <v>2995468</v>
      </c>
      <c r="E1227" s="135">
        <v>0</v>
      </c>
      <c r="F1227" s="80">
        <f t="shared" si="84"/>
        <v>2995468</v>
      </c>
      <c r="G1227" s="135">
        <v>2995468</v>
      </c>
      <c r="H1227" s="80">
        <f t="shared" si="82"/>
        <v>2995468</v>
      </c>
      <c r="I1227" s="137">
        <f t="shared" si="83"/>
        <v>0</v>
      </c>
      <c r="J1227" s="69" t="str">
        <f t="shared" si="81"/>
        <v>5.6.1</v>
      </c>
    </row>
    <row r="1228" spans="1:10" x14ac:dyDescent="0.25">
      <c r="A1228" s="66" t="s">
        <v>1345</v>
      </c>
      <c r="B1228" s="66" t="s">
        <v>1346</v>
      </c>
      <c r="C1228" s="135">
        <v>0</v>
      </c>
      <c r="D1228" s="135">
        <v>538989244.63</v>
      </c>
      <c r="E1228" s="135">
        <v>538989244.63</v>
      </c>
      <c r="F1228" s="80">
        <f t="shared" si="84"/>
        <v>0</v>
      </c>
      <c r="G1228" s="135">
        <v>0</v>
      </c>
      <c r="H1228" s="80">
        <f t="shared" si="82"/>
        <v>0</v>
      </c>
      <c r="I1228" s="137">
        <f t="shared" si="83"/>
        <v>0</v>
      </c>
      <c r="J1228" s="69" t="str">
        <f t="shared" si="81"/>
        <v>7.0.0</v>
      </c>
    </row>
    <row r="1229" spans="1:10" x14ac:dyDescent="0.25">
      <c r="A1229" s="66" t="s">
        <v>1709</v>
      </c>
      <c r="B1229" s="66" t="s">
        <v>1710</v>
      </c>
      <c r="C1229" s="135">
        <v>0</v>
      </c>
      <c r="D1229" s="135">
        <v>241723620.40000001</v>
      </c>
      <c r="E1229" s="135">
        <v>241723620.40000001</v>
      </c>
      <c r="F1229" s="80">
        <f t="shared" si="84"/>
        <v>0</v>
      </c>
      <c r="G1229" s="135">
        <v>0</v>
      </c>
      <c r="H1229" s="80">
        <f t="shared" si="82"/>
        <v>0</v>
      </c>
      <c r="I1229" s="137">
        <f t="shared" si="83"/>
        <v>0</v>
      </c>
      <c r="J1229" s="69" t="str">
        <f t="shared" si="81"/>
        <v>7.3.0</v>
      </c>
    </row>
    <row r="1230" spans="1:10" x14ac:dyDescent="0.25">
      <c r="A1230" s="66" t="s">
        <v>1711</v>
      </c>
      <c r="B1230" s="66" t="s">
        <v>1712</v>
      </c>
      <c r="C1230" s="135">
        <v>783679345.34000003</v>
      </c>
      <c r="D1230" s="135">
        <v>241723620.40000001</v>
      </c>
      <c r="E1230" s="135">
        <v>0</v>
      </c>
      <c r="F1230" s="80">
        <f t="shared" si="84"/>
        <v>241723620.40000001</v>
      </c>
      <c r="G1230" s="135">
        <v>1025402965.74</v>
      </c>
      <c r="H1230" s="80">
        <f t="shared" si="82"/>
        <v>1025402965.74</v>
      </c>
      <c r="I1230" s="137">
        <f t="shared" si="83"/>
        <v>0</v>
      </c>
      <c r="J1230" s="69" t="str">
        <f t="shared" si="81"/>
        <v>7.3.3</v>
      </c>
    </row>
    <row r="1231" spans="1:10" x14ac:dyDescent="0.25">
      <c r="A1231" s="66" t="s">
        <v>1713</v>
      </c>
      <c r="B1231" s="66" t="s">
        <v>1714</v>
      </c>
      <c r="C1231" s="135">
        <v>783679345.34000003</v>
      </c>
      <c r="D1231" s="135">
        <v>241723620.40000001</v>
      </c>
      <c r="E1231" s="135">
        <v>0</v>
      </c>
      <c r="F1231" s="80">
        <f t="shared" si="84"/>
        <v>241723620.40000001</v>
      </c>
      <c r="G1231" s="135">
        <v>1025402965.74</v>
      </c>
      <c r="H1231" s="80">
        <f t="shared" si="82"/>
        <v>1025402965.74</v>
      </c>
      <c r="I1231" s="137">
        <f t="shared" si="83"/>
        <v>0</v>
      </c>
      <c r="J1231" s="69" t="str">
        <f t="shared" si="81"/>
        <v>7.3.3</v>
      </c>
    </row>
    <row r="1232" spans="1:10" x14ac:dyDescent="0.25">
      <c r="A1232" s="66" t="s">
        <v>1715</v>
      </c>
      <c r="B1232" s="66" t="s">
        <v>1716</v>
      </c>
      <c r="C1232" s="135">
        <v>783679345.34000003</v>
      </c>
      <c r="D1232" s="135">
        <v>241723620.40000001</v>
      </c>
      <c r="E1232" s="135">
        <v>0</v>
      </c>
      <c r="F1232" s="80">
        <f t="shared" si="84"/>
        <v>241723620.40000001</v>
      </c>
      <c r="G1232" s="135">
        <v>1025402965.74</v>
      </c>
      <c r="H1232" s="80">
        <f t="shared" si="82"/>
        <v>1025402965.74</v>
      </c>
      <c r="I1232" s="137">
        <f t="shared" si="83"/>
        <v>0</v>
      </c>
      <c r="J1232" s="69" t="str">
        <f t="shared" si="81"/>
        <v>7.3.3</v>
      </c>
    </row>
    <row r="1233" spans="1:10" x14ac:dyDescent="0.25">
      <c r="A1233" s="66" t="s">
        <v>1717</v>
      </c>
      <c r="B1233" s="66" t="s">
        <v>1718</v>
      </c>
      <c r="C1233" s="135">
        <v>783679345.34000003</v>
      </c>
      <c r="D1233" s="135">
        <v>241723620.40000001</v>
      </c>
      <c r="E1233" s="135">
        <v>0</v>
      </c>
      <c r="F1233" s="80">
        <f t="shared" si="84"/>
        <v>241723620.40000001</v>
      </c>
      <c r="G1233" s="135">
        <v>1025402965.74</v>
      </c>
      <c r="H1233" s="80">
        <f t="shared" si="82"/>
        <v>1025402965.74</v>
      </c>
      <c r="I1233" s="137">
        <f t="shared" si="83"/>
        <v>0</v>
      </c>
      <c r="J1233" s="69" t="str">
        <f t="shared" si="81"/>
        <v>7.3.3</v>
      </c>
    </row>
    <row r="1234" spans="1:10" x14ac:dyDescent="0.25">
      <c r="A1234" s="66" t="s">
        <v>1719</v>
      </c>
      <c r="B1234" s="66" t="s">
        <v>1720</v>
      </c>
      <c r="C1234" s="135">
        <v>-783679345.34000003</v>
      </c>
      <c r="D1234" s="135">
        <v>0</v>
      </c>
      <c r="E1234" s="135">
        <v>241723620.40000001</v>
      </c>
      <c r="F1234" s="80">
        <f t="shared" si="84"/>
        <v>-241723620.40000001</v>
      </c>
      <c r="G1234" s="135">
        <v>-1025402965.74</v>
      </c>
      <c r="H1234" s="80">
        <f t="shared" si="82"/>
        <v>-1025402965.74</v>
      </c>
      <c r="I1234" s="137">
        <f t="shared" si="83"/>
        <v>0</v>
      </c>
      <c r="J1234" s="69" t="str">
        <f t="shared" si="81"/>
        <v>7.3.4</v>
      </c>
    </row>
    <row r="1235" spans="1:10" x14ac:dyDescent="0.25">
      <c r="A1235" s="66" t="s">
        <v>1721</v>
      </c>
      <c r="B1235" s="66" t="s">
        <v>1722</v>
      </c>
      <c r="C1235" s="135">
        <v>-783679345.34000003</v>
      </c>
      <c r="D1235" s="135">
        <v>0</v>
      </c>
      <c r="E1235" s="135">
        <v>241723620.40000001</v>
      </c>
      <c r="F1235" s="80">
        <f t="shared" si="84"/>
        <v>-241723620.40000001</v>
      </c>
      <c r="G1235" s="135">
        <v>-1025402965.74</v>
      </c>
      <c r="H1235" s="80">
        <f t="shared" si="82"/>
        <v>-1025402965.74</v>
      </c>
      <c r="I1235" s="137">
        <f t="shared" si="83"/>
        <v>0</v>
      </c>
      <c r="J1235" s="69" t="str">
        <f t="shared" si="81"/>
        <v>7.3.4</v>
      </c>
    </row>
    <row r="1236" spans="1:10" x14ac:dyDescent="0.25">
      <c r="A1236" s="66" t="s">
        <v>1723</v>
      </c>
      <c r="B1236" s="66" t="s">
        <v>1724</v>
      </c>
      <c r="C1236" s="135">
        <v>-783679345.34000003</v>
      </c>
      <c r="D1236" s="135">
        <v>0</v>
      </c>
      <c r="E1236" s="135">
        <v>241723620.40000001</v>
      </c>
      <c r="F1236" s="80">
        <f t="shared" si="84"/>
        <v>-241723620.40000001</v>
      </c>
      <c r="G1236" s="135">
        <v>-1025402965.74</v>
      </c>
      <c r="H1236" s="80">
        <f t="shared" si="82"/>
        <v>-1025402965.74</v>
      </c>
      <c r="I1236" s="137">
        <f t="shared" si="83"/>
        <v>0</v>
      </c>
      <c r="J1236" s="69" t="str">
        <f t="shared" si="81"/>
        <v>7.3.4</v>
      </c>
    </row>
    <row r="1237" spans="1:10" x14ac:dyDescent="0.25">
      <c r="A1237" s="66" t="s">
        <v>1725</v>
      </c>
      <c r="B1237" s="66" t="s">
        <v>1726</v>
      </c>
      <c r="C1237" s="135">
        <v>-783679345.34000003</v>
      </c>
      <c r="D1237" s="135">
        <v>0</v>
      </c>
      <c r="E1237" s="135">
        <v>241723620.40000001</v>
      </c>
      <c r="F1237" s="80">
        <f t="shared" si="84"/>
        <v>-241723620.40000001</v>
      </c>
      <c r="G1237" s="135">
        <v>-1025402965.74</v>
      </c>
      <c r="H1237" s="80">
        <f t="shared" si="82"/>
        <v>-1025402965.74</v>
      </c>
      <c r="I1237" s="137">
        <f t="shared" si="83"/>
        <v>0</v>
      </c>
      <c r="J1237" s="69" t="str">
        <f t="shared" si="81"/>
        <v>7.3.4</v>
      </c>
    </row>
    <row r="1238" spans="1:10" x14ac:dyDescent="0.25">
      <c r="A1238" s="66" t="s">
        <v>1757</v>
      </c>
      <c r="B1238" s="66" t="s">
        <v>1758</v>
      </c>
      <c r="C1238" s="135">
        <v>0</v>
      </c>
      <c r="D1238" s="135">
        <v>297265624.23000002</v>
      </c>
      <c r="E1238" s="135">
        <v>297265624.23000002</v>
      </c>
      <c r="F1238" s="80">
        <f t="shared" si="84"/>
        <v>0</v>
      </c>
      <c r="G1238" s="135">
        <v>0</v>
      </c>
      <c r="H1238" s="80">
        <f t="shared" si="82"/>
        <v>0</v>
      </c>
      <c r="I1238" s="137">
        <f t="shared" si="83"/>
        <v>0</v>
      </c>
      <c r="J1238" s="69" t="str">
        <f t="shared" si="81"/>
        <v>7.4.0</v>
      </c>
    </row>
    <row r="1239" spans="1:10" x14ac:dyDescent="0.25">
      <c r="A1239" s="66" t="s">
        <v>1759</v>
      </c>
      <c r="B1239" s="66" t="s">
        <v>1760</v>
      </c>
      <c r="C1239" s="135">
        <v>216810453.38</v>
      </c>
      <c r="D1239" s="135">
        <v>112383771.95</v>
      </c>
      <c r="E1239" s="135">
        <v>184881852.28</v>
      </c>
      <c r="F1239" s="80">
        <f t="shared" si="84"/>
        <v>-72498080.329999998</v>
      </c>
      <c r="G1239" s="135">
        <v>144312373.05000001</v>
      </c>
      <c r="H1239" s="80">
        <f t="shared" si="82"/>
        <v>144312373.05000001</v>
      </c>
      <c r="I1239" s="137">
        <f t="shared" si="83"/>
        <v>0</v>
      </c>
      <c r="J1239" s="69" t="str">
        <f t="shared" si="81"/>
        <v>7.4.1</v>
      </c>
    </row>
    <row r="1240" spans="1:10" x14ac:dyDescent="0.25">
      <c r="A1240" s="66" t="s">
        <v>1761</v>
      </c>
      <c r="B1240" s="66" t="s">
        <v>1762</v>
      </c>
      <c r="C1240" s="135">
        <v>216810453.38</v>
      </c>
      <c r="D1240" s="135">
        <v>112383771.95</v>
      </c>
      <c r="E1240" s="135">
        <v>184881852.28</v>
      </c>
      <c r="F1240" s="80">
        <f t="shared" si="84"/>
        <v>-72498080.329999998</v>
      </c>
      <c r="G1240" s="135">
        <v>144312373.05000001</v>
      </c>
      <c r="H1240" s="80">
        <f t="shared" si="82"/>
        <v>144312373.05000001</v>
      </c>
      <c r="I1240" s="137">
        <f t="shared" si="83"/>
        <v>0</v>
      </c>
      <c r="J1240" s="69" t="str">
        <f t="shared" si="81"/>
        <v>7.4.1</v>
      </c>
    </row>
    <row r="1241" spans="1:10" x14ac:dyDescent="0.25">
      <c r="A1241" s="66" t="s">
        <v>1763</v>
      </c>
      <c r="B1241" s="66" t="s">
        <v>1764</v>
      </c>
      <c r="C1241" s="135">
        <v>216810453.38</v>
      </c>
      <c r="D1241" s="135">
        <v>112383771.95</v>
      </c>
      <c r="E1241" s="135">
        <v>184881852.28</v>
      </c>
      <c r="F1241" s="80">
        <f t="shared" si="84"/>
        <v>-72498080.329999998</v>
      </c>
      <c r="G1241" s="135">
        <v>144312373.05000001</v>
      </c>
      <c r="H1241" s="80">
        <f t="shared" si="82"/>
        <v>144312373.05000001</v>
      </c>
      <c r="I1241" s="137">
        <f t="shared" si="83"/>
        <v>0</v>
      </c>
      <c r="J1241" s="69" t="str">
        <f t="shared" si="81"/>
        <v>7.4.1</v>
      </c>
    </row>
    <row r="1242" spans="1:10" x14ac:dyDescent="0.25">
      <c r="A1242" s="66" t="s">
        <v>1765</v>
      </c>
      <c r="B1242" s="66" t="s">
        <v>1766</v>
      </c>
      <c r="C1242" s="135">
        <v>36284264.880000003</v>
      </c>
      <c r="D1242" s="135">
        <v>12117846</v>
      </c>
      <c r="E1242" s="135">
        <v>7190040</v>
      </c>
      <c r="F1242" s="80">
        <f t="shared" si="84"/>
        <v>4927806</v>
      </c>
      <c r="G1242" s="135">
        <v>41212070.880000003</v>
      </c>
      <c r="H1242" s="80">
        <f t="shared" si="82"/>
        <v>41212070.880000003</v>
      </c>
      <c r="I1242" s="137">
        <f t="shared" si="83"/>
        <v>0</v>
      </c>
      <c r="J1242" s="69" t="str">
        <f t="shared" si="81"/>
        <v>7.4.1</v>
      </c>
    </row>
    <row r="1243" spans="1:10" x14ac:dyDescent="0.25">
      <c r="A1243" s="66" t="s">
        <v>2323</v>
      </c>
      <c r="B1243" s="66" t="s">
        <v>2324</v>
      </c>
      <c r="C1243" s="135">
        <v>47500876.740000002</v>
      </c>
      <c r="D1243" s="135">
        <v>2782211.81</v>
      </c>
      <c r="E1243" s="135">
        <v>0</v>
      </c>
      <c r="F1243" s="80">
        <f t="shared" si="84"/>
        <v>2782211.81</v>
      </c>
      <c r="G1243" s="135">
        <v>50283088.549999997</v>
      </c>
      <c r="H1243" s="80">
        <f t="shared" si="82"/>
        <v>50283088.550000004</v>
      </c>
      <c r="I1243" s="137">
        <f t="shared" si="83"/>
        <v>0</v>
      </c>
      <c r="J1243" s="69" t="str">
        <f t="shared" si="81"/>
        <v>7.4.1</v>
      </c>
    </row>
    <row r="1244" spans="1:10" x14ac:dyDescent="0.25">
      <c r="A1244" s="66" t="s">
        <v>1767</v>
      </c>
      <c r="B1244" s="66" t="s">
        <v>1768</v>
      </c>
      <c r="C1244" s="135">
        <v>120961529.73</v>
      </c>
      <c r="D1244" s="135">
        <v>97483714.140000001</v>
      </c>
      <c r="E1244" s="135">
        <v>177691812.28</v>
      </c>
      <c r="F1244" s="80">
        <f t="shared" si="84"/>
        <v>-80208098.140000001</v>
      </c>
      <c r="G1244" s="135">
        <v>40753431.590000004</v>
      </c>
      <c r="H1244" s="80">
        <f t="shared" si="82"/>
        <v>40753431.590000004</v>
      </c>
      <c r="I1244" s="137">
        <f t="shared" si="83"/>
        <v>0</v>
      </c>
      <c r="J1244" s="69" t="str">
        <f t="shared" si="81"/>
        <v>7.4.1</v>
      </c>
    </row>
    <row r="1245" spans="1:10" x14ac:dyDescent="0.25">
      <c r="A1245" s="66" t="s">
        <v>2325</v>
      </c>
      <c r="B1245" s="66" t="s">
        <v>2326</v>
      </c>
      <c r="C1245" s="135">
        <v>12063782.029999999</v>
      </c>
      <c r="D1245" s="135">
        <v>0</v>
      </c>
      <c r="E1245" s="135">
        <v>0</v>
      </c>
      <c r="F1245" s="80">
        <f t="shared" si="84"/>
        <v>0</v>
      </c>
      <c r="G1245" s="135">
        <v>12063782.029999999</v>
      </c>
      <c r="H1245" s="80">
        <f t="shared" si="82"/>
        <v>12063782.029999999</v>
      </c>
      <c r="I1245" s="137">
        <f t="shared" si="83"/>
        <v>0</v>
      </c>
      <c r="J1245" s="69" t="str">
        <f t="shared" si="81"/>
        <v>7.4.1</v>
      </c>
    </row>
    <row r="1246" spans="1:10" x14ac:dyDescent="0.25">
      <c r="A1246" s="66" t="s">
        <v>1769</v>
      </c>
      <c r="B1246" s="66" t="s">
        <v>1770</v>
      </c>
      <c r="C1246" s="135">
        <v>-216810453.38</v>
      </c>
      <c r="D1246" s="135">
        <v>184881852.28</v>
      </c>
      <c r="E1246" s="135">
        <v>112383771.95</v>
      </c>
      <c r="F1246" s="80">
        <f t="shared" si="84"/>
        <v>72498080.329999998</v>
      </c>
      <c r="G1246" s="135">
        <v>-144312373.05000001</v>
      </c>
      <c r="H1246" s="80">
        <f t="shared" si="82"/>
        <v>-144312373.05000001</v>
      </c>
      <c r="I1246" s="137">
        <f t="shared" si="83"/>
        <v>0</v>
      </c>
      <c r="J1246" s="69" t="str">
        <f t="shared" si="81"/>
        <v>7.4.2</v>
      </c>
    </row>
    <row r="1247" spans="1:10" x14ac:dyDescent="0.25">
      <c r="A1247" s="66" t="s">
        <v>1771</v>
      </c>
      <c r="B1247" s="66" t="s">
        <v>1772</v>
      </c>
      <c r="C1247" s="135">
        <v>-216810453.38</v>
      </c>
      <c r="D1247" s="135">
        <v>184881852.28</v>
      </c>
      <c r="E1247" s="135">
        <v>112383771.95</v>
      </c>
      <c r="F1247" s="80">
        <f t="shared" si="84"/>
        <v>72498080.329999998</v>
      </c>
      <c r="G1247" s="135">
        <v>-144312373.05000001</v>
      </c>
      <c r="H1247" s="80">
        <f t="shared" si="82"/>
        <v>-144312373.05000001</v>
      </c>
      <c r="I1247" s="137">
        <f t="shared" si="83"/>
        <v>0</v>
      </c>
      <c r="J1247" s="69" t="str">
        <f t="shared" si="81"/>
        <v>7.4.2</v>
      </c>
    </row>
    <row r="1248" spans="1:10" x14ac:dyDescent="0.25">
      <c r="A1248" s="66" t="s">
        <v>1773</v>
      </c>
      <c r="B1248" s="66" t="s">
        <v>1764</v>
      </c>
      <c r="C1248" s="135">
        <v>-216810453.38</v>
      </c>
      <c r="D1248" s="135">
        <v>184881852.28</v>
      </c>
      <c r="E1248" s="135">
        <v>112383771.95</v>
      </c>
      <c r="F1248" s="80">
        <f t="shared" si="84"/>
        <v>72498080.329999998</v>
      </c>
      <c r="G1248" s="135">
        <v>-144312373.05000001</v>
      </c>
      <c r="H1248" s="80">
        <f t="shared" si="82"/>
        <v>-144312373.05000001</v>
      </c>
      <c r="I1248" s="137">
        <f t="shared" si="83"/>
        <v>0</v>
      </c>
      <c r="J1248" s="69" t="str">
        <f t="shared" si="81"/>
        <v>7.4.2</v>
      </c>
    </row>
    <row r="1249" spans="1:10" x14ac:dyDescent="0.25">
      <c r="A1249" s="66" t="s">
        <v>1774</v>
      </c>
      <c r="B1249" s="66" t="s">
        <v>1775</v>
      </c>
      <c r="C1249" s="135">
        <v>-36284264.880000003</v>
      </c>
      <c r="D1249" s="135">
        <v>7190040</v>
      </c>
      <c r="E1249" s="135">
        <v>12117846</v>
      </c>
      <c r="F1249" s="80">
        <f t="shared" si="84"/>
        <v>-4927806</v>
      </c>
      <c r="G1249" s="135">
        <v>-41212070.880000003</v>
      </c>
      <c r="H1249" s="80">
        <f t="shared" si="82"/>
        <v>-41212070.880000003</v>
      </c>
      <c r="I1249" s="137">
        <f t="shared" si="83"/>
        <v>0</v>
      </c>
      <c r="J1249" s="69" t="str">
        <f t="shared" si="81"/>
        <v>7.4.2</v>
      </c>
    </row>
    <row r="1250" spans="1:10" x14ac:dyDescent="0.25">
      <c r="A1250" s="66" t="s">
        <v>2327</v>
      </c>
      <c r="B1250" s="66" t="s">
        <v>2324</v>
      </c>
      <c r="C1250" s="135">
        <v>-47500876.740000002</v>
      </c>
      <c r="D1250" s="135">
        <v>0</v>
      </c>
      <c r="E1250" s="135">
        <v>2782211.81</v>
      </c>
      <c r="F1250" s="80">
        <f t="shared" si="84"/>
        <v>-2782211.81</v>
      </c>
      <c r="G1250" s="135">
        <v>-50283088.549999997</v>
      </c>
      <c r="H1250" s="80">
        <f t="shared" si="82"/>
        <v>-50283088.550000004</v>
      </c>
      <c r="I1250" s="137">
        <f t="shared" si="83"/>
        <v>0</v>
      </c>
      <c r="J1250" s="69" t="str">
        <f t="shared" si="81"/>
        <v>7.4.2</v>
      </c>
    </row>
    <row r="1251" spans="1:10" x14ac:dyDescent="0.25">
      <c r="A1251" s="66" t="s">
        <v>1776</v>
      </c>
      <c r="B1251" s="66" t="s">
        <v>1768</v>
      </c>
      <c r="C1251" s="135">
        <v>-120961529.73</v>
      </c>
      <c r="D1251" s="135">
        <v>177691812.28</v>
      </c>
      <c r="E1251" s="135">
        <v>97483714.140000001</v>
      </c>
      <c r="F1251" s="80">
        <f t="shared" si="84"/>
        <v>80208098.140000001</v>
      </c>
      <c r="G1251" s="135">
        <v>-40753431.590000004</v>
      </c>
      <c r="H1251" s="80">
        <f t="shared" si="82"/>
        <v>-40753431.590000004</v>
      </c>
      <c r="I1251" s="137">
        <f t="shared" si="83"/>
        <v>0</v>
      </c>
      <c r="J1251" s="69" t="str">
        <f t="shared" si="81"/>
        <v>7.4.2</v>
      </c>
    </row>
    <row r="1252" spans="1:10" x14ac:dyDescent="0.25">
      <c r="A1252" s="66" t="s">
        <v>2328</v>
      </c>
      <c r="B1252" s="66" t="s">
        <v>2329</v>
      </c>
      <c r="C1252" s="135">
        <v>-12063782.029999999</v>
      </c>
      <c r="D1252" s="135">
        <v>0</v>
      </c>
      <c r="E1252" s="135">
        <v>0</v>
      </c>
      <c r="F1252" s="80">
        <f t="shared" si="84"/>
        <v>0</v>
      </c>
      <c r="G1252" s="135">
        <v>-12063782.029999999</v>
      </c>
      <c r="H1252" s="80">
        <f t="shared" si="82"/>
        <v>-12063782.029999999</v>
      </c>
      <c r="I1252" s="137">
        <f t="shared" si="83"/>
        <v>0</v>
      </c>
      <c r="J1252" s="69" t="str">
        <f t="shared" si="81"/>
        <v>7.4.2</v>
      </c>
    </row>
    <row r="1253" spans="1:10" x14ac:dyDescent="0.25">
      <c r="A1253" s="66" t="s">
        <v>1634</v>
      </c>
      <c r="B1253" s="66" t="s">
        <v>1635</v>
      </c>
      <c r="C1253" s="135">
        <v>0</v>
      </c>
      <c r="D1253" s="135">
        <v>0</v>
      </c>
      <c r="E1253" s="135">
        <v>0</v>
      </c>
      <c r="F1253" s="80">
        <f t="shared" si="84"/>
        <v>0</v>
      </c>
      <c r="G1253" s="135">
        <v>0</v>
      </c>
      <c r="H1253" s="80">
        <f t="shared" si="82"/>
        <v>0</v>
      </c>
      <c r="I1253" s="137">
        <f t="shared" si="83"/>
        <v>0</v>
      </c>
      <c r="J1253" s="69" t="str">
        <f t="shared" si="81"/>
        <v>7.6.0</v>
      </c>
    </row>
    <row r="1254" spans="1:10" x14ac:dyDescent="0.25">
      <c r="A1254" s="66" t="s">
        <v>1159</v>
      </c>
      <c r="B1254" s="66" t="s">
        <v>1160</v>
      </c>
      <c r="C1254" s="135">
        <v>126</v>
      </c>
      <c r="D1254" s="135">
        <v>0</v>
      </c>
      <c r="E1254" s="135">
        <v>0</v>
      </c>
      <c r="F1254" s="80">
        <f t="shared" si="84"/>
        <v>0</v>
      </c>
      <c r="G1254" s="135">
        <v>126</v>
      </c>
      <c r="H1254" s="80">
        <f t="shared" si="82"/>
        <v>126</v>
      </c>
      <c r="I1254" s="137">
        <f t="shared" si="83"/>
        <v>0</v>
      </c>
      <c r="J1254" s="69" t="str">
        <f t="shared" si="81"/>
        <v>7.6.3</v>
      </c>
    </row>
    <row r="1255" spans="1:10" x14ac:dyDescent="0.25">
      <c r="A1255" s="66" t="s">
        <v>1161</v>
      </c>
      <c r="B1255" s="66" t="s">
        <v>1162</v>
      </c>
      <c r="C1255" s="135">
        <v>126</v>
      </c>
      <c r="D1255" s="135">
        <v>0</v>
      </c>
      <c r="E1255" s="135">
        <v>0</v>
      </c>
      <c r="F1255" s="80">
        <f t="shared" si="84"/>
        <v>0</v>
      </c>
      <c r="G1255" s="135">
        <v>126</v>
      </c>
      <c r="H1255" s="80">
        <f t="shared" si="82"/>
        <v>126</v>
      </c>
      <c r="I1255" s="137">
        <f t="shared" si="83"/>
        <v>0</v>
      </c>
      <c r="J1255" s="69" t="str">
        <f t="shared" si="81"/>
        <v>7.6.3</v>
      </c>
    </row>
    <row r="1256" spans="1:10" x14ac:dyDescent="0.25">
      <c r="A1256" s="66" t="s">
        <v>1163</v>
      </c>
      <c r="B1256" s="66" t="s">
        <v>1164</v>
      </c>
      <c r="C1256" s="135">
        <v>125</v>
      </c>
      <c r="D1256" s="135">
        <v>0</v>
      </c>
      <c r="E1256" s="135">
        <v>0</v>
      </c>
      <c r="F1256" s="80">
        <f t="shared" si="84"/>
        <v>0</v>
      </c>
      <c r="G1256" s="135">
        <v>125</v>
      </c>
      <c r="H1256" s="80">
        <f t="shared" si="82"/>
        <v>125</v>
      </c>
      <c r="I1256" s="137">
        <f t="shared" si="83"/>
        <v>0</v>
      </c>
      <c r="J1256" s="69" t="str">
        <f t="shared" si="81"/>
        <v>7.6.3</v>
      </c>
    </row>
    <row r="1257" spans="1:10" x14ac:dyDescent="0.25">
      <c r="A1257" s="66" t="s">
        <v>1165</v>
      </c>
      <c r="B1257" s="66" t="s">
        <v>1476</v>
      </c>
      <c r="C1257" s="135">
        <v>103</v>
      </c>
      <c r="D1257" s="135">
        <v>0</v>
      </c>
      <c r="E1257" s="135">
        <v>0</v>
      </c>
      <c r="F1257" s="80">
        <f t="shared" si="84"/>
        <v>0</v>
      </c>
      <c r="G1257" s="135">
        <v>103</v>
      </c>
      <c r="H1257" s="80">
        <f t="shared" si="82"/>
        <v>103</v>
      </c>
      <c r="I1257" s="137">
        <f t="shared" si="83"/>
        <v>0</v>
      </c>
      <c r="J1257" s="69" t="str">
        <f t="shared" si="81"/>
        <v>7.6.3</v>
      </c>
    </row>
    <row r="1258" spans="1:10" x14ac:dyDescent="0.25">
      <c r="A1258" s="66" t="s">
        <v>1166</v>
      </c>
      <c r="B1258" s="66" t="s">
        <v>1376</v>
      </c>
      <c r="C1258" s="135">
        <v>2</v>
      </c>
      <c r="D1258" s="135">
        <v>0</v>
      </c>
      <c r="E1258" s="135">
        <v>0</v>
      </c>
      <c r="F1258" s="80">
        <f t="shared" si="84"/>
        <v>0</v>
      </c>
      <c r="G1258" s="135">
        <v>2</v>
      </c>
      <c r="H1258" s="80">
        <f t="shared" si="82"/>
        <v>2</v>
      </c>
      <c r="I1258" s="137">
        <f t="shared" si="83"/>
        <v>0</v>
      </c>
      <c r="J1258" s="69" t="str">
        <f t="shared" si="81"/>
        <v>7.6.3</v>
      </c>
    </row>
    <row r="1259" spans="1:10" x14ac:dyDescent="0.25">
      <c r="A1259" s="66" t="s">
        <v>1746</v>
      </c>
      <c r="B1259" s="66" t="s">
        <v>1747</v>
      </c>
      <c r="C1259" s="135">
        <v>7</v>
      </c>
      <c r="D1259" s="135">
        <v>0</v>
      </c>
      <c r="E1259" s="135">
        <v>0</v>
      </c>
      <c r="F1259" s="80">
        <f t="shared" si="84"/>
        <v>0</v>
      </c>
      <c r="G1259" s="135">
        <v>7</v>
      </c>
      <c r="H1259" s="80">
        <f t="shared" si="82"/>
        <v>7</v>
      </c>
      <c r="I1259" s="137">
        <f t="shared" si="83"/>
        <v>0</v>
      </c>
      <c r="J1259" s="69" t="str">
        <f t="shared" si="81"/>
        <v>7.6.3</v>
      </c>
    </row>
    <row r="1260" spans="1:10" x14ac:dyDescent="0.25">
      <c r="A1260" s="66" t="s">
        <v>1777</v>
      </c>
      <c r="B1260" s="66" t="s">
        <v>1778</v>
      </c>
      <c r="C1260" s="135">
        <v>4</v>
      </c>
      <c r="D1260" s="135">
        <v>0</v>
      </c>
      <c r="E1260" s="135">
        <v>0</v>
      </c>
      <c r="F1260" s="80">
        <f t="shared" si="84"/>
        <v>0</v>
      </c>
      <c r="G1260" s="135">
        <v>4</v>
      </c>
      <c r="H1260" s="80">
        <f t="shared" si="82"/>
        <v>4</v>
      </c>
      <c r="I1260" s="137">
        <f t="shared" si="83"/>
        <v>0</v>
      </c>
      <c r="J1260" s="69" t="str">
        <f t="shared" si="81"/>
        <v>7.6.3</v>
      </c>
    </row>
    <row r="1261" spans="1:10" x14ac:dyDescent="0.25">
      <c r="A1261" s="66" t="s">
        <v>1779</v>
      </c>
      <c r="B1261" s="66" t="s">
        <v>1780</v>
      </c>
      <c r="C1261" s="135">
        <v>9</v>
      </c>
      <c r="D1261" s="135">
        <v>0</v>
      </c>
      <c r="E1261" s="135">
        <v>0</v>
      </c>
      <c r="F1261" s="80">
        <f t="shared" si="84"/>
        <v>0</v>
      </c>
      <c r="G1261" s="135">
        <v>9</v>
      </c>
      <c r="H1261" s="80">
        <f t="shared" si="82"/>
        <v>9</v>
      </c>
      <c r="I1261" s="137">
        <f t="shared" si="83"/>
        <v>0</v>
      </c>
      <c r="J1261" s="69" t="str">
        <f t="shared" si="81"/>
        <v>7.6.3</v>
      </c>
    </row>
    <row r="1262" spans="1:10" x14ac:dyDescent="0.25">
      <c r="A1262" s="66" t="s">
        <v>1440</v>
      </c>
      <c r="B1262" s="66" t="s">
        <v>1441</v>
      </c>
      <c r="C1262" s="135">
        <v>1</v>
      </c>
      <c r="D1262" s="135">
        <v>0</v>
      </c>
      <c r="E1262" s="135">
        <v>0</v>
      </c>
      <c r="F1262" s="80">
        <f t="shared" si="84"/>
        <v>0</v>
      </c>
      <c r="G1262" s="135">
        <v>1</v>
      </c>
      <c r="H1262" s="80">
        <f t="shared" si="82"/>
        <v>1</v>
      </c>
      <c r="I1262" s="137">
        <f t="shared" si="83"/>
        <v>0</v>
      </c>
      <c r="J1262" s="69" t="str">
        <f t="shared" si="81"/>
        <v>7.6.3</v>
      </c>
    </row>
    <row r="1263" spans="1:10" x14ac:dyDescent="0.25">
      <c r="A1263" s="66" t="s">
        <v>1442</v>
      </c>
      <c r="B1263" s="66" t="s">
        <v>1443</v>
      </c>
      <c r="C1263" s="135">
        <v>1</v>
      </c>
      <c r="D1263" s="135">
        <v>0</v>
      </c>
      <c r="E1263" s="135">
        <v>0</v>
      </c>
      <c r="F1263" s="80">
        <f t="shared" si="84"/>
        <v>0</v>
      </c>
      <c r="G1263" s="135">
        <v>1</v>
      </c>
      <c r="H1263" s="80">
        <f t="shared" si="82"/>
        <v>1</v>
      </c>
      <c r="I1263" s="137">
        <f t="shared" si="83"/>
        <v>0</v>
      </c>
      <c r="J1263" s="69" t="str">
        <f t="shared" si="81"/>
        <v>7.6.3</v>
      </c>
    </row>
    <row r="1264" spans="1:10" x14ac:dyDescent="0.25">
      <c r="A1264" s="66" t="s">
        <v>1167</v>
      </c>
      <c r="B1264" s="66" t="s">
        <v>1168</v>
      </c>
      <c r="C1264" s="135">
        <v>-126</v>
      </c>
      <c r="D1264" s="135">
        <v>0</v>
      </c>
      <c r="E1264" s="135">
        <v>0</v>
      </c>
      <c r="F1264" s="80">
        <f t="shared" si="84"/>
        <v>0</v>
      </c>
      <c r="G1264" s="135">
        <v>-126</v>
      </c>
      <c r="H1264" s="80">
        <f t="shared" si="82"/>
        <v>-126</v>
      </c>
      <c r="I1264" s="137">
        <f t="shared" si="83"/>
        <v>0</v>
      </c>
      <c r="J1264" s="69" t="str">
        <f t="shared" si="81"/>
        <v>7.6.4</v>
      </c>
    </row>
    <row r="1265" spans="1:10" x14ac:dyDescent="0.25">
      <c r="A1265" s="66" t="s">
        <v>1169</v>
      </c>
      <c r="B1265" s="66" t="s">
        <v>1170</v>
      </c>
      <c r="C1265" s="135">
        <v>-126</v>
      </c>
      <c r="D1265" s="135">
        <v>0</v>
      </c>
      <c r="E1265" s="135">
        <v>0</v>
      </c>
      <c r="F1265" s="80">
        <f t="shared" si="84"/>
        <v>0</v>
      </c>
      <c r="G1265" s="135">
        <v>-126</v>
      </c>
      <c r="H1265" s="80">
        <f t="shared" si="82"/>
        <v>-126</v>
      </c>
      <c r="I1265" s="137">
        <f t="shared" si="83"/>
        <v>0</v>
      </c>
      <c r="J1265" s="69" t="str">
        <f t="shared" si="81"/>
        <v>7.6.4</v>
      </c>
    </row>
    <row r="1266" spans="1:10" x14ac:dyDescent="0.25">
      <c r="A1266" s="66" t="s">
        <v>1171</v>
      </c>
      <c r="B1266" s="66" t="s">
        <v>1172</v>
      </c>
      <c r="C1266" s="135">
        <v>-125</v>
      </c>
      <c r="D1266" s="135">
        <v>0</v>
      </c>
      <c r="E1266" s="135">
        <v>0</v>
      </c>
      <c r="F1266" s="80">
        <f t="shared" si="84"/>
        <v>0</v>
      </c>
      <c r="G1266" s="135">
        <v>-125</v>
      </c>
      <c r="H1266" s="80">
        <f t="shared" si="82"/>
        <v>-125</v>
      </c>
      <c r="I1266" s="137">
        <f t="shared" si="83"/>
        <v>0</v>
      </c>
      <c r="J1266" s="69" t="str">
        <f t="shared" si="81"/>
        <v>7.6.4</v>
      </c>
    </row>
    <row r="1267" spans="1:10" x14ac:dyDescent="0.25">
      <c r="A1267" s="66" t="s">
        <v>1173</v>
      </c>
      <c r="B1267" s="66" t="s">
        <v>1476</v>
      </c>
      <c r="C1267" s="135">
        <v>-103</v>
      </c>
      <c r="D1267" s="135">
        <v>0</v>
      </c>
      <c r="E1267" s="135">
        <v>0</v>
      </c>
      <c r="F1267" s="80">
        <f t="shared" si="84"/>
        <v>0</v>
      </c>
      <c r="G1267" s="135">
        <v>-103</v>
      </c>
      <c r="H1267" s="80">
        <f t="shared" si="82"/>
        <v>-103</v>
      </c>
      <c r="I1267" s="137">
        <f t="shared" si="83"/>
        <v>0</v>
      </c>
      <c r="J1267" s="69" t="str">
        <f t="shared" si="81"/>
        <v>7.6.4</v>
      </c>
    </row>
    <row r="1268" spans="1:10" x14ac:dyDescent="0.25">
      <c r="A1268" s="66" t="s">
        <v>1174</v>
      </c>
      <c r="B1268" s="66" t="s">
        <v>2034</v>
      </c>
      <c r="C1268" s="135">
        <v>-2</v>
      </c>
      <c r="D1268" s="135">
        <v>0</v>
      </c>
      <c r="E1268" s="135">
        <v>0</v>
      </c>
      <c r="F1268" s="80">
        <f t="shared" si="84"/>
        <v>0</v>
      </c>
      <c r="G1268" s="135">
        <v>-2</v>
      </c>
      <c r="H1268" s="80">
        <f t="shared" si="82"/>
        <v>-2</v>
      </c>
      <c r="I1268" s="137">
        <f t="shared" si="83"/>
        <v>0</v>
      </c>
      <c r="J1268" s="69" t="str">
        <f t="shared" si="81"/>
        <v>7.6.4</v>
      </c>
    </row>
    <row r="1269" spans="1:10" x14ac:dyDescent="0.25">
      <c r="A1269" s="66" t="s">
        <v>1748</v>
      </c>
      <c r="B1269" s="66" t="s">
        <v>1747</v>
      </c>
      <c r="C1269" s="135">
        <v>-7</v>
      </c>
      <c r="D1269" s="135">
        <v>0</v>
      </c>
      <c r="E1269" s="135">
        <v>0</v>
      </c>
      <c r="F1269" s="80">
        <f t="shared" si="84"/>
        <v>0</v>
      </c>
      <c r="G1269" s="135">
        <v>-7</v>
      </c>
      <c r="H1269" s="80">
        <f t="shared" si="82"/>
        <v>-7</v>
      </c>
      <c r="I1269" s="137">
        <f t="shared" si="83"/>
        <v>0</v>
      </c>
      <c r="J1269" s="69" t="str">
        <f t="shared" ref="J1269:J1295" si="85">MID(A1269,1,5)</f>
        <v>7.6.4</v>
      </c>
    </row>
    <row r="1270" spans="1:10" x14ac:dyDescent="0.25">
      <c r="A1270" s="66" t="s">
        <v>1781</v>
      </c>
      <c r="B1270" s="66" t="s">
        <v>1778</v>
      </c>
      <c r="C1270" s="135">
        <v>-4</v>
      </c>
      <c r="D1270" s="135">
        <v>0</v>
      </c>
      <c r="E1270" s="135">
        <v>0</v>
      </c>
      <c r="F1270" s="80">
        <f t="shared" si="84"/>
        <v>0</v>
      </c>
      <c r="G1270" s="135">
        <v>-4</v>
      </c>
      <c r="H1270" s="80">
        <f t="shared" ref="H1270:H1295" si="86">+C1270+F1270</f>
        <v>-4</v>
      </c>
      <c r="I1270" s="137">
        <f t="shared" ref="I1270:I1295" si="87">+G1270-H1270</f>
        <v>0</v>
      </c>
      <c r="J1270" s="69" t="str">
        <f t="shared" si="85"/>
        <v>7.6.4</v>
      </c>
    </row>
    <row r="1271" spans="1:10" x14ac:dyDescent="0.25">
      <c r="A1271" s="66" t="s">
        <v>1782</v>
      </c>
      <c r="B1271" s="66" t="s">
        <v>1780</v>
      </c>
      <c r="C1271" s="135">
        <v>-9</v>
      </c>
      <c r="D1271" s="135">
        <v>0</v>
      </c>
      <c r="E1271" s="135">
        <v>0</v>
      </c>
      <c r="F1271" s="80">
        <f t="shared" si="84"/>
        <v>0</v>
      </c>
      <c r="G1271" s="135">
        <v>-9</v>
      </c>
      <c r="H1271" s="80">
        <f t="shared" si="86"/>
        <v>-9</v>
      </c>
      <c r="I1271" s="137">
        <f t="shared" si="87"/>
        <v>0</v>
      </c>
      <c r="J1271" s="69" t="str">
        <f t="shared" si="85"/>
        <v>7.6.4</v>
      </c>
    </row>
    <row r="1272" spans="1:10" x14ac:dyDescent="0.25">
      <c r="A1272" s="66" t="s">
        <v>1444</v>
      </c>
      <c r="B1272" s="66" t="s">
        <v>1445</v>
      </c>
      <c r="C1272" s="135">
        <v>-1</v>
      </c>
      <c r="D1272" s="135">
        <v>0</v>
      </c>
      <c r="E1272" s="135">
        <v>0</v>
      </c>
      <c r="F1272" s="80">
        <f t="shared" si="84"/>
        <v>0</v>
      </c>
      <c r="G1272" s="135">
        <v>-1</v>
      </c>
      <c r="H1272" s="80">
        <f t="shared" si="86"/>
        <v>-1</v>
      </c>
      <c r="I1272" s="137">
        <f t="shared" si="87"/>
        <v>0</v>
      </c>
      <c r="J1272" s="69" t="str">
        <f t="shared" si="85"/>
        <v>7.6.4</v>
      </c>
    </row>
    <row r="1273" spans="1:10" x14ac:dyDescent="0.25">
      <c r="A1273" s="66" t="s">
        <v>1446</v>
      </c>
      <c r="B1273" s="66" t="s">
        <v>1443</v>
      </c>
      <c r="C1273" s="135">
        <v>-1</v>
      </c>
      <c r="D1273" s="135">
        <v>0</v>
      </c>
      <c r="E1273" s="135">
        <v>0</v>
      </c>
      <c r="F1273" s="80">
        <f t="shared" si="84"/>
        <v>0</v>
      </c>
      <c r="G1273" s="135">
        <v>-1</v>
      </c>
      <c r="H1273" s="80">
        <f t="shared" si="86"/>
        <v>-1</v>
      </c>
      <c r="I1273" s="137">
        <f t="shared" si="87"/>
        <v>0</v>
      </c>
      <c r="J1273" s="69" t="str">
        <f t="shared" si="85"/>
        <v>7.6.4</v>
      </c>
    </row>
    <row r="1274" spans="1:10" x14ac:dyDescent="0.25">
      <c r="A1274" s="66" t="s">
        <v>1175</v>
      </c>
      <c r="B1274" s="66" t="s">
        <v>1176</v>
      </c>
      <c r="C1274" s="135">
        <v>0</v>
      </c>
      <c r="D1274" s="135">
        <v>16593021942.5</v>
      </c>
      <c r="E1274" s="135">
        <v>16593021942.5</v>
      </c>
      <c r="F1274" s="80">
        <f t="shared" si="84"/>
        <v>0</v>
      </c>
      <c r="G1274" s="135">
        <v>0</v>
      </c>
      <c r="H1274" s="80">
        <f t="shared" si="86"/>
        <v>0</v>
      </c>
      <c r="I1274" s="137">
        <f t="shared" si="87"/>
        <v>0</v>
      </c>
      <c r="J1274" s="69" t="str">
        <f t="shared" si="85"/>
        <v>8.0.0</v>
      </c>
    </row>
    <row r="1275" spans="1:10" x14ac:dyDescent="0.25">
      <c r="A1275" s="66" t="s">
        <v>1177</v>
      </c>
      <c r="B1275" s="66" t="s">
        <v>1178</v>
      </c>
      <c r="C1275" s="135">
        <v>0</v>
      </c>
      <c r="D1275" s="135">
        <v>1064327610.22</v>
      </c>
      <c r="E1275" s="135">
        <v>1064327610.22</v>
      </c>
      <c r="F1275" s="80">
        <f t="shared" si="84"/>
        <v>0</v>
      </c>
      <c r="G1275" s="135">
        <v>0</v>
      </c>
      <c r="H1275" s="80">
        <f t="shared" si="86"/>
        <v>0</v>
      </c>
      <c r="I1275" s="137">
        <f t="shared" si="87"/>
        <v>0</v>
      </c>
      <c r="J1275" s="69" t="str">
        <f t="shared" si="85"/>
        <v>8.1.0</v>
      </c>
    </row>
    <row r="1276" spans="1:10" x14ac:dyDescent="0.25">
      <c r="A1276" s="66" t="s">
        <v>1179</v>
      </c>
      <c r="B1276" s="66" t="s">
        <v>1180</v>
      </c>
      <c r="C1276" s="135">
        <v>4196187254</v>
      </c>
      <c r="D1276" s="135">
        <v>0</v>
      </c>
      <c r="E1276" s="135">
        <v>0</v>
      </c>
      <c r="F1276" s="80">
        <f t="shared" si="84"/>
        <v>0</v>
      </c>
      <c r="G1276" s="135">
        <v>4196187254</v>
      </c>
      <c r="H1276" s="80">
        <f t="shared" si="86"/>
        <v>4196187254</v>
      </c>
      <c r="I1276" s="137">
        <f t="shared" si="87"/>
        <v>0</v>
      </c>
      <c r="J1276" s="69" t="str">
        <f t="shared" si="85"/>
        <v>8.1.1</v>
      </c>
    </row>
    <row r="1277" spans="1:10" x14ac:dyDescent="0.25">
      <c r="A1277" s="66" t="s">
        <v>1181</v>
      </c>
      <c r="B1277" s="66" t="s">
        <v>1182</v>
      </c>
      <c r="C1277" s="135">
        <v>2993795024.21</v>
      </c>
      <c r="D1277" s="135">
        <v>508374306.88</v>
      </c>
      <c r="E1277" s="135">
        <v>44844414.240000002</v>
      </c>
      <c r="F1277" s="80">
        <f t="shared" si="84"/>
        <v>463529892.63999999</v>
      </c>
      <c r="G1277" s="135">
        <v>2530265131.5700002</v>
      </c>
      <c r="H1277" s="80">
        <f>+C1277-F1277</f>
        <v>2530265131.5700002</v>
      </c>
      <c r="I1277" s="137">
        <f t="shared" si="87"/>
        <v>0</v>
      </c>
      <c r="J1277" s="69" t="str">
        <f t="shared" si="85"/>
        <v>8.1.2</v>
      </c>
    </row>
    <row r="1278" spans="1:10" x14ac:dyDescent="0.25">
      <c r="A1278" s="66" t="s">
        <v>1183</v>
      </c>
      <c r="B1278" s="66" t="s">
        <v>1184</v>
      </c>
      <c r="C1278" s="135">
        <v>21602356.969999999</v>
      </c>
      <c r="D1278" s="135">
        <v>13460605.6</v>
      </c>
      <c r="E1278" s="135">
        <v>14846494.98</v>
      </c>
      <c r="F1278" s="80">
        <f t="shared" si="84"/>
        <v>-1385889.3800000008</v>
      </c>
      <c r="G1278" s="135">
        <v>20216467.59</v>
      </c>
      <c r="H1278" s="80">
        <f t="shared" si="86"/>
        <v>20216467.589999996</v>
      </c>
      <c r="I1278" s="137">
        <f t="shared" si="87"/>
        <v>0</v>
      </c>
      <c r="J1278" s="69" t="str">
        <f t="shared" si="85"/>
        <v>8.1.3</v>
      </c>
    </row>
    <row r="1279" spans="1:10" x14ac:dyDescent="0.25">
      <c r="A1279" s="66" t="s">
        <v>1185</v>
      </c>
      <c r="B1279" s="66" t="s">
        <v>1186</v>
      </c>
      <c r="C1279" s="135">
        <v>0</v>
      </c>
      <c r="D1279" s="135">
        <v>512379067.63999999</v>
      </c>
      <c r="E1279" s="135">
        <v>523641442</v>
      </c>
      <c r="F1279" s="80">
        <f t="shared" si="84"/>
        <v>-11262374.360000014</v>
      </c>
      <c r="G1279" s="135">
        <v>11262374.359999999</v>
      </c>
      <c r="H1279" s="80">
        <f>+C1279-F1279</f>
        <v>11262374.360000014</v>
      </c>
      <c r="I1279" s="137">
        <f t="shared" si="87"/>
        <v>-1.4901161193847656E-8</v>
      </c>
      <c r="J1279" s="69" t="str">
        <f t="shared" si="85"/>
        <v>8.1.4</v>
      </c>
    </row>
    <row r="1280" spans="1:10" x14ac:dyDescent="0.25">
      <c r="A1280" s="66" t="s">
        <v>1187</v>
      </c>
      <c r="B1280" s="66" t="s">
        <v>1188</v>
      </c>
      <c r="C1280" s="135">
        <v>1223994586.76</v>
      </c>
      <c r="D1280" s="135">
        <v>30113630.100000001</v>
      </c>
      <c r="E1280" s="135">
        <v>480995259</v>
      </c>
      <c r="F1280" s="80">
        <f t="shared" si="84"/>
        <v>-450881628.89999998</v>
      </c>
      <c r="G1280" s="135">
        <v>1674876215.6600001</v>
      </c>
      <c r="H1280" s="80">
        <f>+C1280-F1280</f>
        <v>1674876215.6599998</v>
      </c>
      <c r="I1280" s="137">
        <f t="shared" si="87"/>
        <v>0</v>
      </c>
      <c r="J1280" s="69" t="str">
        <f t="shared" si="85"/>
        <v>8.1.5</v>
      </c>
    </row>
    <row r="1281" spans="1:10" x14ac:dyDescent="0.25">
      <c r="A1281" s="66" t="s">
        <v>1189</v>
      </c>
      <c r="B1281" s="66" t="s">
        <v>1190</v>
      </c>
      <c r="C1281" s="135">
        <v>0</v>
      </c>
      <c r="D1281" s="135">
        <v>15528694332.280001</v>
      </c>
      <c r="E1281" s="135">
        <v>15528694332.280001</v>
      </c>
      <c r="F1281" s="80">
        <f t="shared" si="84"/>
        <v>0</v>
      </c>
      <c r="G1281" s="135">
        <v>0</v>
      </c>
      <c r="H1281" s="80">
        <f t="shared" si="86"/>
        <v>0</v>
      </c>
      <c r="I1281" s="137">
        <f t="shared" si="87"/>
        <v>0</v>
      </c>
      <c r="J1281" s="69" t="str">
        <f t="shared" si="85"/>
        <v>8.2.0</v>
      </c>
    </row>
    <row r="1282" spans="1:10" x14ac:dyDescent="0.25">
      <c r="A1282" s="66" t="s">
        <v>1191</v>
      </c>
      <c r="B1282" s="66" t="s">
        <v>1192</v>
      </c>
      <c r="C1282" s="135">
        <v>4196187254</v>
      </c>
      <c r="D1282" s="135">
        <v>0</v>
      </c>
      <c r="E1282" s="135">
        <v>0</v>
      </c>
      <c r="F1282" s="80">
        <f t="shared" si="84"/>
        <v>0</v>
      </c>
      <c r="G1282" s="135">
        <v>4196187254</v>
      </c>
      <c r="H1282" s="80">
        <f t="shared" si="86"/>
        <v>4196187254</v>
      </c>
      <c r="I1282" s="137">
        <f t="shared" si="87"/>
        <v>0</v>
      </c>
      <c r="J1282" s="69" t="str">
        <f t="shared" si="85"/>
        <v>8.2.1</v>
      </c>
    </row>
    <row r="1283" spans="1:10" x14ac:dyDescent="0.25">
      <c r="A1283" s="66" t="s">
        <v>1193</v>
      </c>
      <c r="B1283" s="66" t="s">
        <v>1194</v>
      </c>
      <c r="C1283" s="135">
        <v>3840294037.5300002</v>
      </c>
      <c r="D1283" s="135">
        <v>6392937138.6199999</v>
      </c>
      <c r="E1283" s="135">
        <v>7535998883.6999998</v>
      </c>
      <c r="F1283" s="80">
        <f t="shared" si="84"/>
        <v>-1143061745.0799999</v>
      </c>
      <c r="G1283" s="135">
        <v>2697232292.4499998</v>
      </c>
      <c r="H1283" s="80">
        <f t="shared" si="86"/>
        <v>2697232292.4500003</v>
      </c>
      <c r="I1283" s="137">
        <f t="shared" si="87"/>
        <v>0</v>
      </c>
      <c r="J1283" s="69" t="str">
        <f t="shared" si="85"/>
        <v>8.2.2</v>
      </c>
    </row>
    <row r="1284" spans="1:10" x14ac:dyDescent="0.25">
      <c r="A1284" s="66" t="s">
        <v>1195</v>
      </c>
      <c r="B1284" s="66" t="s">
        <v>1196</v>
      </c>
      <c r="C1284" s="135">
        <v>3948023795.8600001</v>
      </c>
      <c r="D1284" s="135">
        <v>2631382570.6300001</v>
      </c>
      <c r="E1284" s="135">
        <v>3208889376.2199998</v>
      </c>
      <c r="F1284" s="80">
        <f t="shared" ref="F1284:F1293" si="88">+D1284-E1284</f>
        <v>-577506805.58999968</v>
      </c>
      <c r="G1284" s="135">
        <v>3370516990.27</v>
      </c>
      <c r="H1284" s="80">
        <f t="shared" si="86"/>
        <v>3370516990.2700005</v>
      </c>
      <c r="I1284" s="137">
        <f t="shared" si="87"/>
        <v>0</v>
      </c>
      <c r="J1284" s="69" t="str">
        <f t="shared" si="85"/>
        <v>8.2.2</v>
      </c>
    </row>
    <row r="1285" spans="1:10" x14ac:dyDescent="0.25">
      <c r="A1285" s="66" t="s">
        <v>1197</v>
      </c>
      <c r="B1285" s="66" t="s">
        <v>1198</v>
      </c>
      <c r="C1285" s="135">
        <v>0</v>
      </c>
      <c r="D1285" s="135">
        <v>2054661377.1099999</v>
      </c>
      <c r="E1285" s="135">
        <v>2054661377.1099999</v>
      </c>
      <c r="F1285" s="80">
        <f t="shared" si="88"/>
        <v>0</v>
      </c>
      <c r="G1285" s="135">
        <v>0</v>
      </c>
      <c r="H1285" s="80">
        <f t="shared" si="86"/>
        <v>0</v>
      </c>
      <c r="I1285" s="137">
        <f t="shared" si="87"/>
        <v>0</v>
      </c>
      <c r="J1285" s="69" t="str">
        <f t="shared" si="85"/>
        <v>8.2.2</v>
      </c>
    </row>
    <row r="1286" spans="1:10" x14ac:dyDescent="0.25">
      <c r="A1286" s="66" t="s">
        <v>1199</v>
      </c>
      <c r="B1286" s="66" t="s">
        <v>1200</v>
      </c>
      <c r="C1286" s="135">
        <v>-107729758.33</v>
      </c>
      <c r="D1286" s="135">
        <v>1706893190.8800001</v>
      </c>
      <c r="E1286" s="135">
        <v>2272448130.3699999</v>
      </c>
      <c r="F1286" s="80">
        <f t="shared" si="88"/>
        <v>-565554939.48999977</v>
      </c>
      <c r="G1286" s="135">
        <v>-673284697.82000005</v>
      </c>
      <c r="H1286" s="80">
        <f t="shared" si="86"/>
        <v>-673284697.81999981</v>
      </c>
      <c r="I1286" s="137">
        <f t="shared" si="87"/>
        <v>0</v>
      </c>
      <c r="J1286" s="69" t="str">
        <f t="shared" si="85"/>
        <v>8.2.2</v>
      </c>
    </row>
    <row r="1287" spans="1:10" x14ac:dyDescent="0.25">
      <c r="A1287" s="66" t="s">
        <v>1201</v>
      </c>
      <c r="B1287" s="66" t="s">
        <v>1202</v>
      </c>
      <c r="C1287" s="135">
        <v>2142250621.48</v>
      </c>
      <c r="D1287" s="135">
        <v>3852312849.1700001</v>
      </c>
      <c r="E1287" s="135">
        <v>3869732034.4099998</v>
      </c>
      <c r="F1287" s="80">
        <f>+D1287-E1287</f>
        <v>-17419185.239999771</v>
      </c>
      <c r="G1287" s="135">
        <v>2159669806.7199998</v>
      </c>
      <c r="H1287" s="80">
        <f>+C1287-F1287</f>
        <v>2159669806.7199998</v>
      </c>
      <c r="I1287" s="137">
        <f>+G1287-H1287</f>
        <v>0</v>
      </c>
      <c r="J1287" s="69" t="str">
        <f t="shared" si="85"/>
        <v>8.2.3</v>
      </c>
    </row>
    <row r="1288" spans="1:10" x14ac:dyDescent="0.25">
      <c r="A1288" s="66" t="s">
        <v>1203</v>
      </c>
      <c r="B1288" s="66" t="s">
        <v>1204</v>
      </c>
      <c r="C1288" s="135">
        <v>0</v>
      </c>
      <c r="D1288" s="135">
        <v>2054661377.1099999</v>
      </c>
      <c r="E1288" s="135">
        <v>2054661377.1099999</v>
      </c>
      <c r="F1288" s="80">
        <f t="shared" si="88"/>
        <v>0</v>
      </c>
      <c r="G1288" s="135">
        <v>0</v>
      </c>
      <c r="H1288" s="80">
        <f t="shared" si="86"/>
        <v>0</v>
      </c>
      <c r="I1288" s="137">
        <f t="shared" si="87"/>
        <v>0</v>
      </c>
      <c r="J1288" s="69" t="str">
        <f t="shared" si="85"/>
        <v>8.2.3</v>
      </c>
    </row>
    <row r="1289" spans="1:10" x14ac:dyDescent="0.25">
      <c r="A1289" s="66" t="s">
        <v>1205</v>
      </c>
      <c r="B1289" s="66" t="s">
        <v>1206</v>
      </c>
      <c r="C1289" s="135">
        <v>2142250621.48</v>
      </c>
      <c r="D1289" s="135">
        <v>1797651472.0599999</v>
      </c>
      <c r="E1289" s="135">
        <v>1815070657.3</v>
      </c>
      <c r="F1289" s="80">
        <f>+D1289-E1289</f>
        <v>-17419185.24000001</v>
      </c>
      <c r="G1289" s="135">
        <v>2159669806.7199998</v>
      </c>
      <c r="H1289" s="80">
        <f>+C1289-F1289</f>
        <v>2159669806.7200003</v>
      </c>
      <c r="I1289" s="137">
        <f>+G1289-H1289</f>
        <v>0</v>
      </c>
      <c r="J1289" s="69" t="str">
        <f t="shared" si="85"/>
        <v>8.2.3</v>
      </c>
    </row>
    <row r="1290" spans="1:10" x14ac:dyDescent="0.25">
      <c r="A1290" s="66" t="s">
        <v>1207</v>
      </c>
      <c r="B1290" s="66" t="s">
        <v>1208</v>
      </c>
      <c r="C1290" s="135">
        <v>2024123937.4400001</v>
      </c>
      <c r="D1290" s="135">
        <v>3946593006.29</v>
      </c>
      <c r="E1290" s="135">
        <v>3143104922.1599998</v>
      </c>
      <c r="F1290" s="80">
        <f t="shared" si="88"/>
        <v>803488084.13000011</v>
      </c>
      <c r="G1290" s="135">
        <v>2827612021.5700002</v>
      </c>
      <c r="H1290" s="80">
        <f t="shared" si="86"/>
        <v>2827612021.5700002</v>
      </c>
      <c r="I1290" s="137">
        <f t="shared" si="87"/>
        <v>0</v>
      </c>
      <c r="J1290" s="69" t="str">
        <f t="shared" si="85"/>
        <v>8.2.4</v>
      </c>
    </row>
    <row r="1291" spans="1:10" x14ac:dyDescent="0.25">
      <c r="A1291" s="66" t="s">
        <v>1209</v>
      </c>
      <c r="B1291" s="66" t="s">
        <v>1210</v>
      </c>
      <c r="C1291" s="135">
        <v>107729758.33</v>
      </c>
      <c r="D1291" s="135">
        <v>2272448130.3699999</v>
      </c>
      <c r="E1291" s="135">
        <v>1706893190.8800001</v>
      </c>
      <c r="F1291" s="80">
        <f t="shared" si="88"/>
        <v>565554939.48999977</v>
      </c>
      <c r="G1291" s="135">
        <v>673284697.82000005</v>
      </c>
      <c r="H1291" s="80">
        <f t="shared" si="86"/>
        <v>673284697.81999981</v>
      </c>
      <c r="I1291" s="137">
        <f t="shared" si="87"/>
        <v>0</v>
      </c>
      <c r="J1291" s="69" t="str">
        <f t="shared" si="85"/>
        <v>8.2.4</v>
      </c>
    </row>
    <row r="1292" spans="1:10" x14ac:dyDescent="0.25">
      <c r="A1292" s="66" t="s">
        <v>1211</v>
      </c>
      <c r="B1292" s="66" t="s">
        <v>1212</v>
      </c>
      <c r="C1292" s="135">
        <v>1916394179.1099999</v>
      </c>
      <c r="D1292" s="135">
        <v>1674144875.9200001</v>
      </c>
      <c r="E1292" s="135">
        <v>1436211731.28</v>
      </c>
      <c r="F1292" s="80">
        <f t="shared" si="88"/>
        <v>237933144.6400001</v>
      </c>
      <c r="G1292" s="135">
        <v>2154327323.75</v>
      </c>
      <c r="H1292" s="80">
        <f t="shared" si="86"/>
        <v>2154327323.75</v>
      </c>
      <c r="I1292" s="137">
        <f t="shared" si="87"/>
        <v>0</v>
      </c>
      <c r="J1292" s="69" t="str">
        <f t="shared" si="85"/>
        <v>8.2.4</v>
      </c>
    </row>
    <row r="1293" spans="1:10" x14ac:dyDescent="0.25">
      <c r="A1293" s="66" t="s">
        <v>1213</v>
      </c>
      <c r="B1293" s="66" t="s">
        <v>1214</v>
      </c>
      <c r="C1293" s="135">
        <v>124249069.78</v>
      </c>
      <c r="D1293" s="135">
        <v>646042388.85000002</v>
      </c>
      <c r="E1293" s="135">
        <v>632958178.53999996</v>
      </c>
      <c r="F1293" s="80">
        <f t="shared" si="88"/>
        <v>13084210.310000062</v>
      </c>
      <c r="G1293" s="135">
        <v>137333280.09</v>
      </c>
      <c r="H1293" s="80">
        <f t="shared" si="86"/>
        <v>137333280.09000006</v>
      </c>
      <c r="I1293" s="137">
        <f t="shared" si="87"/>
        <v>0</v>
      </c>
      <c r="J1293" s="69" t="str">
        <f t="shared" si="85"/>
        <v>8.2.5</v>
      </c>
    </row>
    <row r="1294" spans="1:10" x14ac:dyDescent="0.25">
      <c r="A1294" s="66" t="s">
        <v>1215</v>
      </c>
      <c r="B1294" s="66" t="s">
        <v>1216</v>
      </c>
      <c r="C1294" s="135">
        <v>105586696.92</v>
      </c>
      <c r="D1294" s="135">
        <v>374152251.51999998</v>
      </c>
      <c r="E1294" s="135">
        <v>342799268.73000002</v>
      </c>
      <c r="F1294" s="80">
        <f t="shared" ref="F1294:F1295" si="89">+D1294-E1294</f>
        <v>31352982.789999962</v>
      </c>
      <c r="G1294" s="135">
        <v>136939679.71000001</v>
      </c>
      <c r="H1294" s="80">
        <f t="shared" si="86"/>
        <v>136939679.70999998</v>
      </c>
      <c r="I1294" s="137">
        <f t="shared" si="87"/>
        <v>0</v>
      </c>
      <c r="J1294" s="69" t="str">
        <f t="shared" si="85"/>
        <v>8.2.6</v>
      </c>
    </row>
    <row r="1295" spans="1:10" x14ac:dyDescent="0.25">
      <c r="A1295" s="66" t="s">
        <v>1217</v>
      </c>
      <c r="B1295" s="66" t="s">
        <v>1218</v>
      </c>
      <c r="C1295" s="135">
        <v>244184133.81</v>
      </c>
      <c r="D1295" s="135">
        <v>316656697.82999998</v>
      </c>
      <c r="E1295" s="135">
        <v>4101044.74</v>
      </c>
      <c r="F1295" s="80">
        <f t="shared" si="89"/>
        <v>312555653.08999997</v>
      </c>
      <c r="G1295" s="135">
        <v>556739786.89999998</v>
      </c>
      <c r="H1295" s="80">
        <f t="shared" si="86"/>
        <v>556739786.89999998</v>
      </c>
      <c r="I1295" s="137">
        <f t="shared" si="87"/>
        <v>0</v>
      </c>
      <c r="J1295" s="69" t="str">
        <f t="shared" si="85"/>
        <v>8.2.7</v>
      </c>
    </row>
    <row r="1296" spans="1:10" x14ac:dyDescent="0.25">
      <c r="C1296" s="89" t="s">
        <v>1342</v>
      </c>
      <c r="D1296" s="89" t="s">
        <v>1342</v>
      </c>
      <c r="E1296" s="89" t="s">
        <v>1342</v>
      </c>
      <c r="F1296" s="89" t="s">
        <v>1342</v>
      </c>
      <c r="G1296" s="89" t="s">
        <v>1342</v>
      </c>
      <c r="H1296" s="89" t="s">
        <v>1342</v>
      </c>
      <c r="I1296" s="89" t="s">
        <v>1342</v>
      </c>
      <c r="J1296" s="69" t="str">
        <f>MID(A1296,1,5)</f>
        <v/>
      </c>
    </row>
    <row r="1297" spans="1:16384" x14ac:dyDescent="0.25">
      <c r="C1297" s="81">
        <f t="shared" ref="C1297:I1297" si="90">SUM(C2:C1295)</f>
        <v>229904926205.93979</v>
      </c>
      <c r="D1297" s="81">
        <f t="shared" si="90"/>
        <v>100180383702.03003</v>
      </c>
      <c r="E1297" s="81">
        <f t="shared" si="90"/>
        <v>100630781134.33002</v>
      </c>
      <c r="F1297" s="81">
        <f t="shared" si="90"/>
        <v>5713692036.1199989</v>
      </c>
      <c r="G1297" s="81">
        <f t="shared" si="90"/>
        <v>235685523204.25977</v>
      </c>
      <c r="H1297" s="81">
        <f t="shared" si="90"/>
        <v>235685523204.25977</v>
      </c>
      <c r="I1297" s="81">
        <f t="shared" si="90"/>
        <v>-8.5580540484103684E-8</v>
      </c>
      <c r="J1297" s="69" t="str">
        <f>MID(A1297,1,5)</f>
        <v/>
      </c>
    </row>
    <row r="1300" spans="1:16384" ht="15.75" thickBot="1" x14ac:dyDescent="0.3"/>
    <row r="1301" spans="1:16384" ht="15.75" thickBot="1" x14ac:dyDescent="0.3">
      <c r="A1301" s="184" t="s">
        <v>1372</v>
      </c>
      <c r="B1301" s="185"/>
      <c r="C1301" s="185"/>
      <c r="D1301" s="185"/>
      <c r="E1301" s="186"/>
      <c r="H1301" s="53"/>
    </row>
    <row r="1302" spans="1:16384" x14ac:dyDescent="0.25">
      <c r="A1302" s="45"/>
      <c r="B1302" s="45"/>
      <c r="C1302" s="134" t="s">
        <v>1348</v>
      </c>
      <c r="D1302" s="134" t="s">
        <v>1300</v>
      </c>
      <c r="E1302" s="134" t="s">
        <v>1301</v>
      </c>
      <c r="F1302" s="45"/>
      <c r="G1302" s="45"/>
      <c r="H1302" s="98"/>
      <c r="I1302" s="59"/>
      <c r="J1302" s="45"/>
      <c r="K1302" s="45"/>
      <c r="L1302" s="45"/>
      <c r="M1302" s="45"/>
      <c r="N1302" s="45"/>
      <c r="O1302" s="45"/>
      <c r="P1302" s="45"/>
      <c r="Q1302" s="45"/>
      <c r="R1302" s="45"/>
      <c r="S1302" s="45"/>
      <c r="T1302" s="45"/>
      <c r="U1302" s="45"/>
      <c r="V1302" s="45"/>
      <c r="W1302" s="45"/>
      <c r="X1302" s="45"/>
      <c r="Y1302" s="45"/>
      <c r="Z1302" s="45"/>
      <c r="AA1302" s="45"/>
      <c r="AB1302" s="45"/>
      <c r="AC1302" s="45"/>
      <c r="AD1302" s="45"/>
      <c r="AE1302" s="45"/>
      <c r="AF1302" s="45"/>
      <c r="AG1302" s="45"/>
      <c r="AH1302" s="45"/>
      <c r="AI1302" s="45"/>
      <c r="AJ1302" s="45"/>
      <c r="AK1302" s="45"/>
      <c r="AL1302" s="45"/>
      <c r="AM1302" s="45"/>
      <c r="AN1302" s="45"/>
      <c r="AO1302" s="45"/>
      <c r="AP1302" s="45"/>
      <c r="AQ1302" s="45"/>
      <c r="AR1302" s="45"/>
      <c r="AS1302" s="45"/>
      <c r="AT1302" s="45"/>
      <c r="AU1302" s="45"/>
      <c r="AV1302" s="45"/>
      <c r="AW1302" s="45"/>
      <c r="AX1302" s="45"/>
      <c r="AY1302" s="45"/>
      <c r="AZ1302" s="45"/>
      <c r="BA1302" s="45"/>
      <c r="BB1302" s="45"/>
      <c r="BC1302" s="45"/>
      <c r="BD1302" s="45"/>
      <c r="BE1302" s="45"/>
      <c r="BF1302" s="45"/>
      <c r="BG1302" s="45"/>
      <c r="BH1302" s="45"/>
      <c r="BI1302" s="45"/>
      <c r="BJ1302" s="45"/>
      <c r="BK1302" s="45"/>
      <c r="BL1302" s="45"/>
      <c r="BM1302" s="45"/>
      <c r="BN1302" s="45"/>
      <c r="BO1302" s="45"/>
      <c r="BP1302" s="45"/>
      <c r="BQ1302" s="45"/>
      <c r="BR1302" s="45"/>
      <c r="BS1302" s="45"/>
      <c r="BT1302" s="45"/>
      <c r="BU1302" s="45"/>
      <c r="BV1302" s="45"/>
      <c r="BW1302" s="45"/>
      <c r="BX1302" s="45"/>
      <c r="BY1302" s="45"/>
      <c r="BZ1302" s="45"/>
      <c r="CA1302" s="45"/>
      <c r="CB1302" s="45"/>
      <c r="CC1302" s="45"/>
      <c r="CD1302" s="45"/>
      <c r="CE1302" s="45"/>
      <c r="CF1302" s="45"/>
      <c r="CG1302" s="45"/>
      <c r="CH1302" s="45"/>
      <c r="CI1302" s="45"/>
      <c r="CJ1302" s="45"/>
      <c r="CK1302" s="45"/>
      <c r="CL1302" s="45"/>
      <c r="CM1302" s="45"/>
      <c r="CN1302" s="45"/>
      <c r="CO1302" s="45"/>
      <c r="CP1302" s="45"/>
      <c r="CQ1302" s="45"/>
      <c r="CR1302" s="45"/>
      <c r="CS1302" s="45"/>
      <c r="CT1302" s="45"/>
      <c r="CU1302" s="45"/>
      <c r="CV1302" s="45"/>
      <c r="CW1302" s="45"/>
      <c r="CX1302" s="45"/>
      <c r="CY1302" s="45"/>
      <c r="CZ1302" s="45"/>
      <c r="DA1302" s="45"/>
      <c r="DB1302" s="45"/>
      <c r="DC1302" s="45"/>
      <c r="DD1302" s="45"/>
      <c r="DE1302" s="45"/>
      <c r="DF1302" s="45"/>
      <c r="DG1302" s="45"/>
      <c r="DH1302" s="45"/>
      <c r="DI1302" s="45"/>
      <c r="DJ1302" s="45"/>
      <c r="DK1302" s="45"/>
      <c r="DL1302" s="45"/>
      <c r="DM1302" s="45"/>
      <c r="DN1302" s="45"/>
      <c r="DO1302" s="45"/>
      <c r="DP1302" s="45"/>
      <c r="DQ1302" s="45"/>
      <c r="DR1302" s="45"/>
      <c r="DS1302" s="45"/>
      <c r="DT1302" s="45"/>
      <c r="DU1302" s="45"/>
      <c r="DV1302" s="45"/>
      <c r="DW1302" s="45"/>
      <c r="DX1302" s="45"/>
      <c r="DY1302" s="45"/>
      <c r="DZ1302" s="45"/>
      <c r="EA1302" s="45"/>
      <c r="EB1302" s="45"/>
      <c r="EC1302" s="45"/>
      <c r="ED1302" s="45"/>
      <c r="EE1302" s="45"/>
      <c r="EF1302" s="45"/>
      <c r="EG1302" s="45"/>
      <c r="EH1302" s="45"/>
      <c r="EI1302" s="45"/>
      <c r="EJ1302" s="45"/>
      <c r="EK1302" s="45"/>
      <c r="EL1302" s="45"/>
      <c r="EM1302" s="45"/>
      <c r="EN1302" s="45"/>
      <c r="EO1302" s="45"/>
      <c r="EP1302" s="45"/>
      <c r="EQ1302" s="45"/>
      <c r="ER1302" s="45"/>
      <c r="ES1302" s="45"/>
      <c r="ET1302" s="45"/>
      <c r="EU1302" s="45"/>
      <c r="EV1302" s="45"/>
      <c r="EW1302" s="45"/>
      <c r="EX1302" s="45"/>
      <c r="EY1302" s="45"/>
      <c r="EZ1302" s="45"/>
      <c r="FA1302" s="45"/>
      <c r="FB1302" s="45"/>
      <c r="FC1302" s="45"/>
      <c r="FD1302" s="45"/>
      <c r="FE1302" s="45"/>
      <c r="FF1302" s="45"/>
      <c r="FG1302" s="45"/>
      <c r="FH1302" s="45"/>
      <c r="FI1302" s="45"/>
      <c r="FJ1302" s="45"/>
      <c r="FK1302" s="45"/>
      <c r="FL1302" s="45"/>
      <c r="FM1302" s="45"/>
      <c r="FN1302" s="45"/>
      <c r="FO1302" s="45"/>
      <c r="FP1302" s="45"/>
      <c r="FQ1302" s="45"/>
      <c r="FR1302" s="45"/>
      <c r="FS1302" s="45"/>
      <c r="FT1302" s="45"/>
      <c r="FU1302" s="45"/>
      <c r="FV1302" s="45"/>
      <c r="FW1302" s="45"/>
      <c r="FX1302" s="45"/>
      <c r="FY1302" s="45"/>
      <c r="FZ1302" s="45"/>
      <c r="GA1302" s="45"/>
      <c r="GB1302" s="45"/>
      <c r="GC1302" s="45"/>
      <c r="GD1302" s="45"/>
      <c r="GE1302" s="45"/>
      <c r="GF1302" s="45"/>
      <c r="GG1302" s="45"/>
      <c r="GH1302" s="45"/>
      <c r="GI1302" s="45"/>
      <c r="GJ1302" s="45"/>
      <c r="GK1302" s="45"/>
      <c r="GL1302" s="45"/>
      <c r="GM1302" s="45"/>
      <c r="GN1302" s="45"/>
      <c r="GO1302" s="45"/>
      <c r="GP1302" s="45"/>
      <c r="GQ1302" s="45"/>
      <c r="GR1302" s="45"/>
      <c r="GS1302" s="45"/>
      <c r="GT1302" s="45"/>
      <c r="GU1302" s="45"/>
      <c r="GV1302" s="45"/>
      <c r="GW1302" s="45"/>
      <c r="GX1302" s="45"/>
      <c r="GY1302" s="45"/>
      <c r="GZ1302" s="45"/>
      <c r="HA1302" s="45"/>
      <c r="HB1302" s="45"/>
      <c r="HC1302" s="45"/>
      <c r="HD1302" s="45"/>
      <c r="HE1302" s="45"/>
      <c r="HF1302" s="45"/>
      <c r="HG1302" s="45"/>
      <c r="HH1302" s="45"/>
      <c r="HI1302" s="45"/>
      <c r="HJ1302" s="45"/>
      <c r="HK1302" s="45"/>
      <c r="HL1302" s="45"/>
      <c r="HM1302" s="45"/>
      <c r="HN1302" s="45"/>
      <c r="HO1302" s="45"/>
      <c r="HP1302" s="45"/>
      <c r="HQ1302" s="45"/>
      <c r="HR1302" s="45"/>
      <c r="HS1302" s="45"/>
      <c r="HT1302" s="45"/>
      <c r="HU1302" s="45"/>
      <c r="HV1302" s="45"/>
      <c r="HW1302" s="45"/>
      <c r="HX1302" s="45"/>
      <c r="HY1302" s="45"/>
      <c r="HZ1302" s="45"/>
      <c r="IA1302" s="45"/>
      <c r="IB1302" s="45"/>
      <c r="IC1302" s="45"/>
      <c r="ID1302" s="45"/>
      <c r="IE1302" s="45"/>
      <c r="IF1302" s="45"/>
      <c r="IG1302" s="45"/>
      <c r="IH1302" s="45"/>
      <c r="II1302" s="45"/>
      <c r="IJ1302" s="45"/>
      <c r="IK1302" s="45"/>
      <c r="IL1302" s="45"/>
      <c r="IM1302" s="45"/>
      <c r="IN1302" s="45"/>
      <c r="IO1302" s="45"/>
      <c r="IP1302" s="45"/>
      <c r="IQ1302" s="45"/>
      <c r="IR1302" s="45"/>
      <c r="IS1302" s="45"/>
      <c r="IT1302" s="45"/>
      <c r="IU1302" s="45"/>
      <c r="IV1302" s="45"/>
      <c r="IW1302" s="45"/>
      <c r="IX1302" s="45"/>
      <c r="IY1302" s="45"/>
      <c r="IZ1302" s="45"/>
      <c r="JA1302" s="45"/>
      <c r="JB1302" s="45"/>
      <c r="JC1302" s="45"/>
      <c r="JD1302" s="45"/>
      <c r="JE1302" s="45"/>
      <c r="JF1302" s="45"/>
      <c r="JG1302" s="45"/>
      <c r="JH1302" s="45"/>
      <c r="JI1302" s="45"/>
      <c r="JJ1302" s="45"/>
      <c r="JK1302" s="45"/>
      <c r="JL1302" s="45"/>
      <c r="JM1302" s="45"/>
      <c r="JN1302" s="45"/>
      <c r="JO1302" s="45"/>
      <c r="JP1302" s="45"/>
      <c r="JQ1302" s="45"/>
      <c r="JR1302" s="45"/>
      <c r="JS1302" s="45"/>
      <c r="JT1302" s="45"/>
      <c r="JU1302" s="45"/>
      <c r="JV1302" s="45"/>
      <c r="JW1302" s="45"/>
      <c r="JX1302" s="45"/>
      <c r="JY1302" s="45"/>
      <c r="JZ1302" s="45"/>
      <c r="KA1302" s="45"/>
      <c r="KB1302" s="45"/>
      <c r="KC1302" s="45"/>
      <c r="KD1302" s="45"/>
      <c r="KE1302" s="45"/>
      <c r="KF1302" s="45"/>
      <c r="KG1302" s="45"/>
      <c r="KH1302" s="45"/>
      <c r="KI1302" s="45"/>
      <c r="KJ1302" s="45"/>
      <c r="KK1302" s="45"/>
      <c r="KL1302" s="45"/>
      <c r="KM1302" s="45"/>
      <c r="KN1302" s="45"/>
      <c r="KO1302" s="45"/>
      <c r="KP1302" s="45"/>
      <c r="KQ1302" s="45"/>
      <c r="KR1302" s="45"/>
      <c r="KS1302" s="45"/>
      <c r="KT1302" s="45"/>
      <c r="KU1302" s="45"/>
      <c r="KV1302" s="45"/>
      <c r="KW1302" s="45"/>
      <c r="KX1302" s="45"/>
      <c r="KY1302" s="45"/>
      <c r="KZ1302" s="45"/>
      <c r="LA1302" s="45"/>
      <c r="LB1302" s="45"/>
      <c r="LC1302" s="45"/>
      <c r="LD1302" s="45"/>
      <c r="LE1302" s="45"/>
      <c r="LF1302" s="45"/>
      <c r="LG1302" s="45"/>
      <c r="LH1302" s="45"/>
      <c r="LI1302" s="45"/>
      <c r="LJ1302" s="45"/>
      <c r="LK1302" s="45"/>
      <c r="LL1302" s="45"/>
      <c r="LM1302" s="45"/>
      <c r="LN1302" s="45"/>
      <c r="LO1302" s="45"/>
      <c r="LP1302" s="45"/>
      <c r="LQ1302" s="45"/>
      <c r="LR1302" s="45"/>
      <c r="LS1302" s="45"/>
      <c r="LT1302" s="45"/>
      <c r="LU1302" s="45"/>
      <c r="LV1302" s="45"/>
      <c r="LW1302" s="45"/>
      <c r="LX1302" s="45"/>
      <c r="LY1302" s="45"/>
      <c r="LZ1302" s="45"/>
      <c r="MA1302" s="45"/>
      <c r="MB1302" s="45"/>
      <c r="MC1302" s="45"/>
      <c r="MD1302" s="45"/>
      <c r="ME1302" s="45"/>
      <c r="MF1302" s="45"/>
      <c r="MG1302" s="45"/>
      <c r="MH1302" s="45"/>
      <c r="MI1302" s="45"/>
      <c r="MJ1302" s="45"/>
      <c r="MK1302" s="45"/>
      <c r="ML1302" s="45"/>
      <c r="MM1302" s="45"/>
      <c r="MN1302" s="45"/>
      <c r="MO1302" s="45"/>
      <c r="MP1302" s="45"/>
      <c r="MQ1302" s="45"/>
      <c r="MR1302" s="45"/>
      <c r="MS1302" s="45"/>
      <c r="MT1302" s="45"/>
      <c r="MU1302" s="45"/>
      <c r="MV1302" s="45"/>
      <c r="MW1302" s="45"/>
      <c r="MX1302" s="45"/>
      <c r="MY1302" s="45"/>
      <c r="MZ1302" s="45"/>
      <c r="NA1302" s="45"/>
      <c r="NB1302" s="45"/>
      <c r="NC1302" s="45"/>
      <c r="ND1302" s="45"/>
      <c r="NE1302" s="45"/>
      <c r="NF1302" s="45"/>
      <c r="NG1302" s="45"/>
      <c r="NH1302" s="45"/>
      <c r="NI1302" s="45"/>
      <c r="NJ1302" s="45"/>
      <c r="NK1302" s="45"/>
      <c r="NL1302" s="45"/>
      <c r="NM1302" s="45"/>
      <c r="NN1302" s="45"/>
      <c r="NO1302" s="45"/>
      <c r="NP1302" s="45"/>
      <c r="NQ1302" s="45"/>
      <c r="NR1302" s="45"/>
      <c r="NS1302" s="45"/>
      <c r="NT1302" s="45"/>
      <c r="NU1302" s="45"/>
      <c r="NV1302" s="45"/>
      <c r="NW1302" s="45"/>
      <c r="NX1302" s="45"/>
      <c r="NY1302" s="45"/>
      <c r="NZ1302" s="45"/>
      <c r="OA1302" s="45"/>
      <c r="OB1302" s="45"/>
      <c r="OC1302" s="45"/>
      <c r="OD1302" s="45"/>
      <c r="OE1302" s="45"/>
      <c r="OF1302" s="45"/>
      <c r="OG1302" s="45"/>
      <c r="OH1302" s="45"/>
      <c r="OI1302" s="45"/>
      <c r="OJ1302" s="45"/>
      <c r="OK1302" s="45"/>
      <c r="OL1302" s="45"/>
      <c r="OM1302" s="45"/>
      <c r="ON1302" s="45"/>
      <c r="OO1302" s="45"/>
      <c r="OP1302" s="45"/>
      <c r="OQ1302" s="45"/>
      <c r="OR1302" s="45"/>
      <c r="OS1302" s="45"/>
      <c r="OT1302" s="45"/>
      <c r="OU1302" s="45"/>
      <c r="OV1302" s="45"/>
      <c r="OW1302" s="45"/>
      <c r="OX1302" s="45"/>
      <c r="OY1302" s="45"/>
      <c r="OZ1302" s="45"/>
      <c r="PA1302" s="45"/>
      <c r="PB1302" s="45"/>
      <c r="PC1302" s="45"/>
      <c r="PD1302" s="45"/>
      <c r="PE1302" s="45"/>
      <c r="PF1302" s="45"/>
      <c r="PG1302" s="45"/>
      <c r="PH1302" s="45"/>
      <c r="PI1302" s="45"/>
      <c r="PJ1302" s="45"/>
      <c r="PK1302" s="45"/>
      <c r="PL1302" s="45"/>
      <c r="PM1302" s="45"/>
      <c r="PN1302" s="45"/>
      <c r="PO1302" s="45"/>
      <c r="PP1302" s="45"/>
      <c r="PQ1302" s="45"/>
      <c r="PR1302" s="45"/>
      <c r="PS1302" s="45"/>
      <c r="PT1302" s="45"/>
      <c r="PU1302" s="45"/>
      <c r="PV1302" s="45"/>
      <c r="PW1302" s="45"/>
      <c r="PX1302" s="45"/>
      <c r="PY1302" s="45"/>
      <c r="PZ1302" s="45"/>
      <c r="QA1302" s="45"/>
      <c r="QB1302" s="45"/>
      <c r="QC1302" s="45"/>
      <c r="QD1302" s="45"/>
      <c r="QE1302" s="45"/>
      <c r="QF1302" s="45"/>
      <c r="QG1302" s="45"/>
      <c r="QH1302" s="45"/>
      <c r="QI1302" s="45"/>
      <c r="QJ1302" s="45"/>
      <c r="QK1302" s="45"/>
      <c r="QL1302" s="45"/>
      <c r="QM1302" s="45"/>
      <c r="QN1302" s="45"/>
      <c r="QO1302" s="45"/>
      <c r="QP1302" s="45"/>
      <c r="QQ1302" s="45"/>
      <c r="QR1302" s="45"/>
      <c r="QS1302" s="45"/>
      <c r="QT1302" s="45"/>
      <c r="QU1302" s="45"/>
      <c r="QV1302" s="45"/>
      <c r="QW1302" s="45"/>
      <c r="QX1302" s="45"/>
      <c r="QY1302" s="45"/>
      <c r="QZ1302" s="45"/>
      <c r="RA1302" s="45"/>
      <c r="RB1302" s="45"/>
      <c r="RC1302" s="45"/>
      <c r="RD1302" s="45"/>
      <c r="RE1302" s="45"/>
      <c r="RF1302" s="45"/>
      <c r="RG1302" s="45"/>
      <c r="RH1302" s="45"/>
      <c r="RI1302" s="45"/>
      <c r="RJ1302" s="45"/>
      <c r="RK1302" s="45"/>
      <c r="RL1302" s="45"/>
      <c r="RM1302" s="45"/>
      <c r="RN1302" s="45"/>
      <c r="RO1302" s="45"/>
      <c r="RP1302" s="45"/>
      <c r="RQ1302" s="45"/>
      <c r="RR1302" s="45"/>
      <c r="RS1302" s="45"/>
      <c r="RT1302" s="45"/>
      <c r="RU1302" s="45"/>
      <c r="RV1302" s="45"/>
      <c r="RW1302" s="45"/>
      <c r="RX1302" s="45"/>
      <c r="RY1302" s="45"/>
      <c r="RZ1302" s="45"/>
      <c r="SA1302" s="45"/>
      <c r="SB1302" s="45"/>
      <c r="SC1302" s="45"/>
      <c r="SD1302" s="45"/>
      <c r="SE1302" s="45"/>
      <c r="SF1302" s="45"/>
      <c r="SG1302" s="45"/>
      <c r="SH1302" s="45"/>
      <c r="SI1302" s="45"/>
      <c r="SJ1302" s="45"/>
      <c r="SK1302" s="45"/>
      <c r="SL1302" s="45"/>
      <c r="SM1302" s="45"/>
      <c r="SN1302" s="45"/>
      <c r="SO1302" s="45"/>
      <c r="SP1302" s="45"/>
      <c r="SQ1302" s="45"/>
      <c r="SR1302" s="45"/>
      <c r="SS1302" s="45"/>
      <c r="ST1302" s="45"/>
      <c r="SU1302" s="45"/>
      <c r="SV1302" s="45"/>
      <c r="SW1302" s="45"/>
      <c r="SX1302" s="45"/>
      <c r="SY1302" s="45"/>
      <c r="SZ1302" s="45"/>
      <c r="TA1302" s="45"/>
      <c r="TB1302" s="45"/>
      <c r="TC1302" s="45"/>
      <c r="TD1302" s="45"/>
      <c r="TE1302" s="45"/>
      <c r="TF1302" s="45"/>
      <c r="TG1302" s="45"/>
      <c r="TH1302" s="45"/>
      <c r="TI1302" s="45"/>
      <c r="TJ1302" s="45"/>
      <c r="TK1302" s="45"/>
      <c r="TL1302" s="45"/>
      <c r="TM1302" s="45"/>
      <c r="TN1302" s="45"/>
      <c r="TO1302" s="45"/>
      <c r="TP1302" s="45"/>
      <c r="TQ1302" s="45"/>
      <c r="TR1302" s="45"/>
      <c r="TS1302" s="45"/>
      <c r="TT1302" s="45"/>
      <c r="TU1302" s="45"/>
      <c r="TV1302" s="45"/>
      <c r="TW1302" s="45"/>
      <c r="TX1302" s="45"/>
      <c r="TY1302" s="45"/>
      <c r="TZ1302" s="45"/>
      <c r="UA1302" s="45"/>
      <c r="UB1302" s="45"/>
      <c r="UC1302" s="45"/>
      <c r="UD1302" s="45"/>
      <c r="UE1302" s="45"/>
      <c r="UF1302" s="45"/>
      <c r="UG1302" s="45"/>
      <c r="UH1302" s="45"/>
      <c r="UI1302" s="45"/>
      <c r="UJ1302" s="45"/>
      <c r="UK1302" s="45"/>
      <c r="UL1302" s="45"/>
      <c r="UM1302" s="45"/>
      <c r="UN1302" s="45"/>
      <c r="UO1302" s="45"/>
      <c r="UP1302" s="45"/>
      <c r="UQ1302" s="45"/>
      <c r="UR1302" s="45"/>
      <c r="US1302" s="45"/>
      <c r="UT1302" s="45"/>
      <c r="UU1302" s="45"/>
      <c r="UV1302" s="45"/>
      <c r="UW1302" s="45"/>
      <c r="UX1302" s="45"/>
      <c r="UY1302" s="45"/>
      <c r="UZ1302" s="45"/>
      <c r="VA1302" s="45"/>
      <c r="VB1302" s="45"/>
      <c r="VC1302" s="45"/>
      <c r="VD1302" s="45"/>
      <c r="VE1302" s="45"/>
      <c r="VF1302" s="45"/>
      <c r="VG1302" s="45"/>
      <c r="VH1302" s="45"/>
      <c r="VI1302" s="45"/>
      <c r="VJ1302" s="45"/>
      <c r="VK1302" s="45"/>
      <c r="VL1302" s="45"/>
      <c r="VM1302" s="45"/>
      <c r="VN1302" s="45"/>
      <c r="VO1302" s="45"/>
      <c r="VP1302" s="45"/>
      <c r="VQ1302" s="45"/>
      <c r="VR1302" s="45"/>
      <c r="VS1302" s="45"/>
      <c r="VT1302" s="45"/>
      <c r="VU1302" s="45"/>
      <c r="VV1302" s="45"/>
      <c r="VW1302" s="45"/>
      <c r="VX1302" s="45"/>
      <c r="VY1302" s="45"/>
      <c r="VZ1302" s="45"/>
      <c r="WA1302" s="45"/>
      <c r="WB1302" s="45"/>
      <c r="WC1302" s="45"/>
      <c r="WD1302" s="45"/>
      <c r="WE1302" s="45"/>
      <c r="WF1302" s="45"/>
      <c r="WG1302" s="45"/>
      <c r="WH1302" s="45"/>
      <c r="WI1302" s="45"/>
      <c r="WJ1302" s="45"/>
      <c r="WK1302" s="45"/>
      <c r="WL1302" s="45"/>
      <c r="WM1302" s="45"/>
      <c r="WN1302" s="45"/>
      <c r="WO1302" s="45"/>
      <c r="WP1302" s="45"/>
      <c r="WQ1302" s="45"/>
      <c r="WR1302" s="45"/>
      <c r="WS1302" s="45"/>
      <c r="WT1302" s="45"/>
      <c r="WU1302" s="45"/>
      <c r="WV1302" s="45"/>
      <c r="WW1302" s="45"/>
      <c r="WX1302" s="45"/>
      <c r="WY1302" s="45"/>
      <c r="WZ1302" s="45"/>
      <c r="XA1302" s="45"/>
      <c r="XB1302" s="45"/>
      <c r="XC1302" s="45"/>
      <c r="XD1302" s="45"/>
      <c r="XE1302" s="45"/>
      <c r="XF1302" s="45"/>
      <c r="XG1302" s="45"/>
      <c r="XH1302" s="45"/>
      <c r="XI1302" s="45"/>
      <c r="XJ1302" s="45"/>
      <c r="XK1302" s="45"/>
      <c r="XL1302" s="45"/>
      <c r="XM1302" s="45"/>
      <c r="XN1302" s="45"/>
      <c r="XO1302" s="45"/>
      <c r="XP1302" s="45"/>
      <c r="XQ1302" s="45"/>
      <c r="XR1302" s="45"/>
      <c r="XS1302" s="45"/>
      <c r="XT1302" s="45"/>
      <c r="XU1302" s="45"/>
      <c r="XV1302" s="45"/>
      <c r="XW1302" s="45"/>
      <c r="XX1302" s="45"/>
      <c r="XY1302" s="45"/>
      <c r="XZ1302" s="45"/>
      <c r="YA1302" s="45"/>
      <c r="YB1302" s="45"/>
      <c r="YC1302" s="45"/>
      <c r="YD1302" s="45"/>
      <c r="YE1302" s="45"/>
      <c r="YF1302" s="45"/>
      <c r="YG1302" s="45"/>
      <c r="YH1302" s="45"/>
      <c r="YI1302" s="45"/>
      <c r="YJ1302" s="45"/>
      <c r="YK1302" s="45"/>
      <c r="YL1302" s="45"/>
      <c r="YM1302" s="45"/>
      <c r="YN1302" s="45"/>
      <c r="YO1302" s="45"/>
      <c r="YP1302" s="45"/>
      <c r="YQ1302" s="45"/>
      <c r="YR1302" s="45"/>
      <c r="YS1302" s="45"/>
      <c r="YT1302" s="45"/>
      <c r="YU1302" s="45"/>
      <c r="YV1302" s="45"/>
      <c r="YW1302" s="45"/>
      <c r="YX1302" s="45"/>
      <c r="YY1302" s="45"/>
      <c r="YZ1302" s="45"/>
      <c r="ZA1302" s="45"/>
      <c r="ZB1302" s="45"/>
      <c r="ZC1302" s="45"/>
      <c r="ZD1302" s="45"/>
      <c r="ZE1302" s="45"/>
      <c r="ZF1302" s="45"/>
      <c r="ZG1302" s="45"/>
      <c r="ZH1302" s="45"/>
      <c r="ZI1302" s="45"/>
      <c r="ZJ1302" s="45"/>
      <c r="ZK1302" s="45"/>
      <c r="ZL1302" s="45"/>
      <c r="ZM1302" s="45"/>
      <c r="ZN1302" s="45"/>
      <c r="ZO1302" s="45"/>
      <c r="ZP1302" s="45"/>
      <c r="ZQ1302" s="45"/>
      <c r="ZR1302" s="45"/>
      <c r="ZS1302" s="45"/>
      <c r="ZT1302" s="45"/>
      <c r="ZU1302" s="45"/>
      <c r="ZV1302" s="45"/>
      <c r="ZW1302" s="45"/>
      <c r="ZX1302" s="45"/>
      <c r="ZY1302" s="45"/>
      <c r="ZZ1302" s="45"/>
      <c r="AAA1302" s="45"/>
      <c r="AAB1302" s="45"/>
      <c r="AAC1302" s="45"/>
      <c r="AAD1302" s="45"/>
      <c r="AAE1302" s="45"/>
      <c r="AAF1302" s="45"/>
      <c r="AAG1302" s="45"/>
      <c r="AAH1302" s="45"/>
      <c r="AAI1302" s="45"/>
      <c r="AAJ1302" s="45"/>
      <c r="AAK1302" s="45"/>
      <c r="AAL1302" s="45"/>
      <c r="AAM1302" s="45"/>
      <c r="AAN1302" s="45"/>
      <c r="AAO1302" s="45"/>
      <c r="AAP1302" s="45"/>
      <c r="AAQ1302" s="45"/>
      <c r="AAR1302" s="45"/>
      <c r="AAS1302" s="45"/>
      <c r="AAT1302" s="45"/>
      <c r="AAU1302" s="45"/>
      <c r="AAV1302" s="45"/>
      <c r="AAW1302" s="45"/>
      <c r="AAX1302" s="45"/>
      <c r="AAY1302" s="45"/>
      <c r="AAZ1302" s="45"/>
      <c r="ABA1302" s="45"/>
      <c r="ABB1302" s="45"/>
      <c r="ABC1302" s="45"/>
      <c r="ABD1302" s="45"/>
      <c r="ABE1302" s="45"/>
      <c r="ABF1302" s="45"/>
      <c r="ABG1302" s="45"/>
      <c r="ABH1302" s="45"/>
      <c r="ABI1302" s="45"/>
      <c r="ABJ1302" s="45"/>
      <c r="ABK1302" s="45"/>
      <c r="ABL1302" s="45"/>
      <c r="ABM1302" s="45"/>
      <c r="ABN1302" s="45"/>
      <c r="ABO1302" s="45"/>
      <c r="ABP1302" s="45"/>
      <c r="ABQ1302" s="45"/>
      <c r="ABR1302" s="45"/>
      <c r="ABS1302" s="45"/>
      <c r="ABT1302" s="45"/>
      <c r="ABU1302" s="45"/>
      <c r="ABV1302" s="45"/>
      <c r="ABW1302" s="45"/>
      <c r="ABX1302" s="45"/>
      <c r="ABY1302" s="45"/>
      <c r="ABZ1302" s="45"/>
      <c r="ACA1302" s="45"/>
      <c r="ACB1302" s="45"/>
      <c r="ACC1302" s="45"/>
      <c r="ACD1302" s="45"/>
      <c r="ACE1302" s="45"/>
      <c r="ACF1302" s="45"/>
      <c r="ACG1302" s="45"/>
      <c r="ACH1302" s="45"/>
      <c r="ACI1302" s="45"/>
      <c r="ACJ1302" s="45"/>
      <c r="ACK1302" s="45"/>
      <c r="ACL1302" s="45"/>
      <c r="ACM1302" s="45"/>
      <c r="ACN1302" s="45"/>
      <c r="ACO1302" s="45"/>
      <c r="ACP1302" s="45"/>
      <c r="ACQ1302" s="45"/>
      <c r="ACR1302" s="45"/>
      <c r="ACS1302" s="45"/>
      <c r="ACT1302" s="45"/>
      <c r="ACU1302" s="45"/>
      <c r="ACV1302" s="45"/>
      <c r="ACW1302" s="45"/>
      <c r="ACX1302" s="45"/>
      <c r="ACY1302" s="45"/>
      <c r="ACZ1302" s="45"/>
      <c r="ADA1302" s="45"/>
      <c r="ADB1302" s="45"/>
      <c r="ADC1302" s="45"/>
      <c r="ADD1302" s="45"/>
      <c r="ADE1302" s="45"/>
      <c r="ADF1302" s="45"/>
      <c r="ADG1302" s="45"/>
      <c r="ADH1302" s="45"/>
      <c r="ADI1302" s="45"/>
      <c r="ADJ1302" s="45"/>
      <c r="ADK1302" s="45"/>
      <c r="ADL1302" s="45"/>
      <c r="ADM1302" s="45"/>
      <c r="ADN1302" s="45"/>
      <c r="ADO1302" s="45"/>
      <c r="ADP1302" s="45"/>
      <c r="ADQ1302" s="45"/>
      <c r="ADR1302" s="45"/>
      <c r="ADS1302" s="45"/>
      <c r="ADT1302" s="45"/>
      <c r="ADU1302" s="45"/>
      <c r="ADV1302" s="45"/>
      <c r="ADW1302" s="45"/>
      <c r="ADX1302" s="45"/>
      <c r="ADY1302" s="45"/>
      <c r="ADZ1302" s="45"/>
      <c r="AEA1302" s="45"/>
      <c r="AEB1302" s="45"/>
      <c r="AEC1302" s="45"/>
      <c r="AED1302" s="45"/>
      <c r="AEE1302" s="45"/>
      <c r="AEF1302" s="45"/>
      <c r="AEG1302" s="45"/>
      <c r="AEH1302" s="45"/>
      <c r="AEI1302" s="45"/>
      <c r="AEJ1302" s="45"/>
      <c r="AEK1302" s="45"/>
      <c r="AEL1302" s="45"/>
      <c r="AEM1302" s="45"/>
      <c r="AEN1302" s="45"/>
      <c r="AEO1302" s="45"/>
      <c r="AEP1302" s="45"/>
      <c r="AEQ1302" s="45"/>
      <c r="AER1302" s="45"/>
      <c r="AES1302" s="45"/>
      <c r="AET1302" s="45"/>
      <c r="AEU1302" s="45"/>
      <c r="AEV1302" s="45"/>
      <c r="AEW1302" s="45"/>
      <c r="AEX1302" s="45"/>
      <c r="AEY1302" s="45"/>
      <c r="AEZ1302" s="45"/>
      <c r="AFA1302" s="45"/>
      <c r="AFB1302" s="45"/>
      <c r="AFC1302" s="45"/>
      <c r="AFD1302" s="45"/>
      <c r="AFE1302" s="45"/>
      <c r="AFF1302" s="45"/>
      <c r="AFG1302" s="45"/>
      <c r="AFH1302" s="45"/>
      <c r="AFI1302" s="45"/>
      <c r="AFJ1302" s="45"/>
      <c r="AFK1302" s="45"/>
      <c r="AFL1302" s="45"/>
      <c r="AFM1302" s="45"/>
      <c r="AFN1302" s="45"/>
      <c r="AFO1302" s="45"/>
      <c r="AFP1302" s="45"/>
      <c r="AFQ1302" s="45"/>
      <c r="AFR1302" s="45"/>
      <c r="AFS1302" s="45"/>
      <c r="AFT1302" s="45"/>
      <c r="AFU1302" s="45"/>
      <c r="AFV1302" s="45"/>
      <c r="AFW1302" s="45"/>
      <c r="AFX1302" s="45"/>
      <c r="AFY1302" s="45"/>
      <c r="AFZ1302" s="45"/>
      <c r="AGA1302" s="45"/>
      <c r="AGB1302" s="45"/>
      <c r="AGC1302" s="45"/>
      <c r="AGD1302" s="45"/>
      <c r="AGE1302" s="45"/>
      <c r="AGF1302" s="45"/>
      <c r="AGG1302" s="45"/>
      <c r="AGH1302" s="45"/>
      <c r="AGI1302" s="45"/>
      <c r="AGJ1302" s="45"/>
      <c r="AGK1302" s="45"/>
      <c r="AGL1302" s="45"/>
      <c r="AGM1302" s="45"/>
      <c r="AGN1302" s="45"/>
      <c r="AGO1302" s="45"/>
      <c r="AGP1302" s="45"/>
      <c r="AGQ1302" s="45"/>
      <c r="AGR1302" s="45"/>
      <c r="AGS1302" s="45"/>
      <c r="AGT1302" s="45"/>
      <c r="AGU1302" s="45"/>
      <c r="AGV1302" s="45"/>
      <c r="AGW1302" s="45"/>
      <c r="AGX1302" s="45"/>
      <c r="AGY1302" s="45"/>
      <c r="AGZ1302" s="45"/>
      <c r="AHA1302" s="45"/>
      <c r="AHB1302" s="45"/>
      <c r="AHC1302" s="45"/>
      <c r="AHD1302" s="45"/>
      <c r="AHE1302" s="45"/>
      <c r="AHF1302" s="45"/>
      <c r="AHG1302" s="45"/>
      <c r="AHH1302" s="45"/>
      <c r="AHI1302" s="45"/>
      <c r="AHJ1302" s="45"/>
      <c r="AHK1302" s="45"/>
      <c r="AHL1302" s="45"/>
      <c r="AHM1302" s="45"/>
      <c r="AHN1302" s="45"/>
      <c r="AHO1302" s="45"/>
      <c r="AHP1302" s="45"/>
      <c r="AHQ1302" s="45"/>
      <c r="AHR1302" s="45"/>
      <c r="AHS1302" s="45"/>
      <c r="AHT1302" s="45"/>
      <c r="AHU1302" s="45"/>
      <c r="AHV1302" s="45"/>
      <c r="AHW1302" s="45"/>
      <c r="AHX1302" s="45"/>
      <c r="AHY1302" s="45"/>
      <c r="AHZ1302" s="45"/>
      <c r="AIA1302" s="45"/>
      <c r="AIB1302" s="45"/>
      <c r="AIC1302" s="45"/>
      <c r="AID1302" s="45"/>
      <c r="AIE1302" s="45"/>
      <c r="AIF1302" s="45"/>
      <c r="AIG1302" s="45"/>
      <c r="AIH1302" s="45"/>
      <c r="AII1302" s="45"/>
      <c r="AIJ1302" s="45"/>
      <c r="AIK1302" s="45"/>
      <c r="AIL1302" s="45"/>
      <c r="AIM1302" s="45"/>
      <c r="AIN1302" s="45"/>
      <c r="AIO1302" s="45"/>
      <c r="AIP1302" s="45"/>
      <c r="AIQ1302" s="45"/>
      <c r="AIR1302" s="45"/>
      <c r="AIS1302" s="45"/>
      <c r="AIT1302" s="45"/>
      <c r="AIU1302" s="45"/>
      <c r="AIV1302" s="45"/>
      <c r="AIW1302" s="45"/>
      <c r="AIX1302" s="45"/>
      <c r="AIY1302" s="45"/>
      <c r="AIZ1302" s="45"/>
      <c r="AJA1302" s="45"/>
      <c r="AJB1302" s="45"/>
      <c r="AJC1302" s="45"/>
      <c r="AJD1302" s="45"/>
      <c r="AJE1302" s="45"/>
      <c r="AJF1302" s="45"/>
      <c r="AJG1302" s="45"/>
      <c r="AJH1302" s="45"/>
      <c r="AJI1302" s="45"/>
      <c r="AJJ1302" s="45"/>
      <c r="AJK1302" s="45"/>
      <c r="AJL1302" s="45"/>
      <c r="AJM1302" s="45"/>
      <c r="AJN1302" s="45"/>
      <c r="AJO1302" s="45"/>
      <c r="AJP1302" s="45"/>
      <c r="AJQ1302" s="45"/>
      <c r="AJR1302" s="45"/>
      <c r="AJS1302" s="45"/>
      <c r="AJT1302" s="45"/>
      <c r="AJU1302" s="45"/>
      <c r="AJV1302" s="45"/>
      <c r="AJW1302" s="45"/>
      <c r="AJX1302" s="45"/>
      <c r="AJY1302" s="45"/>
      <c r="AJZ1302" s="45"/>
      <c r="AKA1302" s="45"/>
      <c r="AKB1302" s="45"/>
      <c r="AKC1302" s="45"/>
      <c r="AKD1302" s="45"/>
      <c r="AKE1302" s="45"/>
      <c r="AKF1302" s="45"/>
      <c r="AKG1302" s="45"/>
      <c r="AKH1302" s="45"/>
      <c r="AKI1302" s="45"/>
      <c r="AKJ1302" s="45"/>
      <c r="AKK1302" s="45"/>
      <c r="AKL1302" s="45"/>
      <c r="AKM1302" s="45"/>
      <c r="AKN1302" s="45"/>
      <c r="AKO1302" s="45"/>
      <c r="AKP1302" s="45"/>
      <c r="AKQ1302" s="45"/>
      <c r="AKR1302" s="45"/>
      <c r="AKS1302" s="45"/>
      <c r="AKT1302" s="45"/>
      <c r="AKU1302" s="45"/>
      <c r="AKV1302" s="45"/>
      <c r="AKW1302" s="45"/>
      <c r="AKX1302" s="45"/>
      <c r="AKY1302" s="45"/>
      <c r="AKZ1302" s="45"/>
      <c r="ALA1302" s="45"/>
      <c r="ALB1302" s="45"/>
      <c r="ALC1302" s="45"/>
      <c r="ALD1302" s="45"/>
      <c r="ALE1302" s="45"/>
      <c r="ALF1302" s="45"/>
      <c r="ALG1302" s="45"/>
      <c r="ALH1302" s="45"/>
      <c r="ALI1302" s="45"/>
      <c r="ALJ1302" s="45"/>
      <c r="ALK1302" s="45"/>
      <c r="ALL1302" s="45"/>
      <c r="ALM1302" s="45"/>
      <c r="ALN1302" s="45"/>
      <c r="ALO1302" s="45"/>
      <c r="ALP1302" s="45"/>
      <c r="ALQ1302" s="45"/>
      <c r="ALR1302" s="45"/>
      <c r="ALS1302" s="45"/>
      <c r="ALT1302" s="45"/>
      <c r="ALU1302" s="45"/>
      <c r="ALV1302" s="45"/>
      <c r="ALW1302" s="45"/>
      <c r="ALX1302" s="45"/>
      <c r="ALY1302" s="45"/>
      <c r="ALZ1302" s="45"/>
      <c r="AMA1302" s="45"/>
      <c r="AMB1302" s="45"/>
      <c r="AMC1302" s="45"/>
      <c r="AMD1302" s="45"/>
      <c r="AME1302" s="45"/>
      <c r="AMF1302" s="45"/>
      <c r="AMG1302" s="45"/>
      <c r="AMH1302" s="45"/>
      <c r="AMI1302" s="45"/>
      <c r="AMJ1302" s="45"/>
      <c r="AMK1302" s="45"/>
      <c r="AML1302" s="45"/>
      <c r="AMM1302" s="45"/>
      <c r="AMN1302" s="45"/>
      <c r="AMO1302" s="45"/>
      <c r="AMP1302" s="45"/>
      <c r="AMQ1302" s="45"/>
      <c r="AMR1302" s="45"/>
      <c r="AMS1302" s="45"/>
      <c r="AMT1302" s="45"/>
      <c r="AMU1302" s="45"/>
      <c r="AMV1302" s="45"/>
      <c r="AMW1302" s="45"/>
      <c r="AMX1302" s="45"/>
      <c r="AMY1302" s="45"/>
      <c r="AMZ1302" s="45"/>
      <c r="ANA1302" s="45"/>
      <c r="ANB1302" s="45"/>
      <c r="ANC1302" s="45"/>
      <c r="AND1302" s="45"/>
      <c r="ANE1302" s="45"/>
      <c r="ANF1302" s="45"/>
      <c r="ANG1302" s="45"/>
      <c r="ANH1302" s="45"/>
      <c r="ANI1302" s="45"/>
      <c r="ANJ1302" s="45"/>
      <c r="ANK1302" s="45"/>
      <c r="ANL1302" s="45"/>
      <c r="ANM1302" s="45"/>
      <c r="ANN1302" s="45"/>
      <c r="ANO1302" s="45"/>
      <c r="ANP1302" s="45"/>
      <c r="ANQ1302" s="45"/>
      <c r="ANR1302" s="45"/>
      <c r="ANS1302" s="45"/>
      <c r="ANT1302" s="45"/>
      <c r="ANU1302" s="45"/>
      <c r="ANV1302" s="45"/>
      <c r="ANW1302" s="45"/>
      <c r="ANX1302" s="45"/>
      <c r="ANY1302" s="45"/>
      <c r="ANZ1302" s="45"/>
      <c r="AOA1302" s="45"/>
      <c r="AOB1302" s="45"/>
      <c r="AOC1302" s="45"/>
      <c r="AOD1302" s="45"/>
      <c r="AOE1302" s="45"/>
      <c r="AOF1302" s="45"/>
      <c r="AOG1302" s="45"/>
      <c r="AOH1302" s="45"/>
      <c r="AOI1302" s="45"/>
      <c r="AOJ1302" s="45"/>
      <c r="AOK1302" s="45"/>
      <c r="AOL1302" s="45"/>
      <c r="AOM1302" s="45"/>
      <c r="AON1302" s="45"/>
      <c r="AOO1302" s="45"/>
      <c r="AOP1302" s="45"/>
      <c r="AOQ1302" s="45"/>
      <c r="AOR1302" s="45"/>
      <c r="AOS1302" s="45"/>
      <c r="AOT1302" s="45"/>
      <c r="AOU1302" s="45"/>
      <c r="AOV1302" s="45"/>
      <c r="AOW1302" s="45"/>
      <c r="AOX1302" s="45"/>
      <c r="AOY1302" s="45"/>
      <c r="AOZ1302" s="45"/>
      <c r="APA1302" s="45"/>
      <c r="APB1302" s="45"/>
      <c r="APC1302" s="45"/>
      <c r="APD1302" s="45"/>
      <c r="APE1302" s="45"/>
      <c r="APF1302" s="45"/>
      <c r="APG1302" s="45"/>
      <c r="APH1302" s="45"/>
      <c r="API1302" s="45"/>
      <c r="APJ1302" s="45"/>
      <c r="APK1302" s="45"/>
      <c r="APL1302" s="45"/>
      <c r="APM1302" s="45"/>
      <c r="APN1302" s="45"/>
      <c r="APO1302" s="45"/>
      <c r="APP1302" s="45"/>
      <c r="APQ1302" s="45"/>
      <c r="APR1302" s="45"/>
      <c r="APS1302" s="45"/>
      <c r="APT1302" s="45"/>
      <c r="APU1302" s="45"/>
      <c r="APV1302" s="45"/>
      <c r="APW1302" s="45"/>
      <c r="APX1302" s="45"/>
      <c r="APY1302" s="45"/>
      <c r="APZ1302" s="45"/>
      <c r="AQA1302" s="45"/>
      <c r="AQB1302" s="45"/>
      <c r="AQC1302" s="45"/>
      <c r="AQD1302" s="45"/>
      <c r="AQE1302" s="45"/>
      <c r="AQF1302" s="45"/>
      <c r="AQG1302" s="45"/>
      <c r="AQH1302" s="45"/>
      <c r="AQI1302" s="45"/>
      <c r="AQJ1302" s="45"/>
      <c r="AQK1302" s="45"/>
      <c r="AQL1302" s="45"/>
      <c r="AQM1302" s="45"/>
      <c r="AQN1302" s="45"/>
      <c r="AQO1302" s="45"/>
      <c r="AQP1302" s="45"/>
      <c r="AQQ1302" s="45"/>
      <c r="AQR1302" s="45"/>
      <c r="AQS1302" s="45"/>
      <c r="AQT1302" s="45"/>
      <c r="AQU1302" s="45"/>
      <c r="AQV1302" s="45"/>
      <c r="AQW1302" s="45"/>
      <c r="AQX1302" s="45"/>
      <c r="AQY1302" s="45"/>
      <c r="AQZ1302" s="45"/>
      <c r="ARA1302" s="45"/>
      <c r="ARB1302" s="45"/>
      <c r="ARC1302" s="45"/>
      <c r="ARD1302" s="45"/>
      <c r="ARE1302" s="45"/>
      <c r="ARF1302" s="45"/>
      <c r="ARG1302" s="45"/>
      <c r="ARH1302" s="45"/>
      <c r="ARI1302" s="45"/>
      <c r="ARJ1302" s="45"/>
      <c r="ARK1302" s="45"/>
      <c r="ARL1302" s="45"/>
      <c r="ARM1302" s="45"/>
      <c r="ARN1302" s="45"/>
      <c r="ARO1302" s="45"/>
      <c r="ARP1302" s="45"/>
      <c r="ARQ1302" s="45"/>
      <c r="ARR1302" s="45"/>
      <c r="ARS1302" s="45"/>
      <c r="ART1302" s="45"/>
      <c r="ARU1302" s="45"/>
      <c r="ARV1302" s="45"/>
      <c r="ARW1302" s="45"/>
      <c r="ARX1302" s="45"/>
      <c r="ARY1302" s="45"/>
      <c r="ARZ1302" s="45"/>
      <c r="ASA1302" s="45"/>
      <c r="ASB1302" s="45"/>
      <c r="ASC1302" s="45"/>
      <c r="ASD1302" s="45"/>
      <c r="ASE1302" s="45"/>
      <c r="ASF1302" s="45"/>
      <c r="ASG1302" s="45"/>
      <c r="ASH1302" s="45"/>
      <c r="ASI1302" s="45"/>
      <c r="ASJ1302" s="45"/>
      <c r="ASK1302" s="45"/>
      <c r="ASL1302" s="45"/>
      <c r="ASM1302" s="45"/>
      <c r="ASN1302" s="45"/>
      <c r="ASO1302" s="45"/>
      <c r="ASP1302" s="45"/>
      <c r="ASQ1302" s="45"/>
      <c r="ASR1302" s="45"/>
      <c r="ASS1302" s="45"/>
      <c r="AST1302" s="45"/>
      <c r="ASU1302" s="45"/>
      <c r="ASV1302" s="45"/>
      <c r="ASW1302" s="45"/>
      <c r="ASX1302" s="45"/>
      <c r="ASY1302" s="45"/>
      <c r="ASZ1302" s="45"/>
      <c r="ATA1302" s="45"/>
      <c r="ATB1302" s="45"/>
      <c r="ATC1302" s="45"/>
      <c r="ATD1302" s="45"/>
      <c r="ATE1302" s="45"/>
      <c r="ATF1302" s="45"/>
      <c r="ATG1302" s="45"/>
      <c r="ATH1302" s="45"/>
      <c r="ATI1302" s="45"/>
      <c r="ATJ1302" s="45"/>
      <c r="ATK1302" s="45"/>
      <c r="ATL1302" s="45"/>
      <c r="ATM1302" s="45"/>
      <c r="ATN1302" s="45"/>
      <c r="ATO1302" s="45"/>
      <c r="ATP1302" s="45"/>
      <c r="ATQ1302" s="45"/>
      <c r="ATR1302" s="45"/>
      <c r="ATS1302" s="45"/>
      <c r="ATT1302" s="45"/>
      <c r="ATU1302" s="45"/>
      <c r="ATV1302" s="45"/>
      <c r="ATW1302" s="45"/>
      <c r="ATX1302" s="45"/>
      <c r="ATY1302" s="45"/>
      <c r="ATZ1302" s="45"/>
      <c r="AUA1302" s="45"/>
      <c r="AUB1302" s="45"/>
      <c r="AUC1302" s="45"/>
      <c r="AUD1302" s="45"/>
      <c r="AUE1302" s="45"/>
      <c r="AUF1302" s="45"/>
      <c r="AUG1302" s="45"/>
      <c r="AUH1302" s="45"/>
      <c r="AUI1302" s="45"/>
      <c r="AUJ1302" s="45"/>
      <c r="AUK1302" s="45"/>
      <c r="AUL1302" s="45"/>
      <c r="AUM1302" s="45"/>
      <c r="AUN1302" s="45"/>
      <c r="AUO1302" s="45"/>
      <c r="AUP1302" s="45"/>
      <c r="AUQ1302" s="45"/>
      <c r="AUR1302" s="45"/>
      <c r="AUS1302" s="45"/>
      <c r="AUT1302" s="45"/>
      <c r="AUU1302" s="45"/>
      <c r="AUV1302" s="45"/>
      <c r="AUW1302" s="45"/>
      <c r="AUX1302" s="45"/>
      <c r="AUY1302" s="45"/>
      <c r="AUZ1302" s="45"/>
      <c r="AVA1302" s="45"/>
      <c r="AVB1302" s="45"/>
      <c r="AVC1302" s="45"/>
      <c r="AVD1302" s="45"/>
      <c r="AVE1302" s="45"/>
      <c r="AVF1302" s="45"/>
      <c r="AVG1302" s="45"/>
      <c r="AVH1302" s="45"/>
      <c r="AVI1302" s="45"/>
      <c r="AVJ1302" s="45"/>
      <c r="AVK1302" s="45"/>
      <c r="AVL1302" s="45"/>
      <c r="AVM1302" s="45"/>
      <c r="AVN1302" s="45"/>
      <c r="AVO1302" s="45"/>
      <c r="AVP1302" s="45"/>
      <c r="AVQ1302" s="45"/>
      <c r="AVR1302" s="45"/>
      <c r="AVS1302" s="45"/>
      <c r="AVT1302" s="45"/>
      <c r="AVU1302" s="45"/>
      <c r="AVV1302" s="45"/>
      <c r="AVW1302" s="45"/>
      <c r="AVX1302" s="45"/>
      <c r="AVY1302" s="45"/>
      <c r="AVZ1302" s="45"/>
      <c r="AWA1302" s="45"/>
      <c r="AWB1302" s="45"/>
      <c r="AWC1302" s="45"/>
      <c r="AWD1302" s="45"/>
      <c r="AWE1302" s="45"/>
      <c r="AWF1302" s="45"/>
      <c r="AWG1302" s="45"/>
      <c r="AWH1302" s="45"/>
      <c r="AWI1302" s="45"/>
      <c r="AWJ1302" s="45"/>
      <c r="AWK1302" s="45"/>
      <c r="AWL1302" s="45"/>
      <c r="AWM1302" s="45"/>
      <c r="AWN1302" s="45"/>
      <c r="AWO1302" s="45"/>
      <c r="AWP1302" s="45"/>
      <c r="AWQ1302" s="45"/>
      <c r="AWR1302" s="45"/>
      <c r="AWS1302" s="45"/>
      <c r="AWT1302" s="45"/>
      <c r="AWU1302" s="45"/>
      <c r="AWV1302" s="45"/>
      <c r="AWW1302" s="45"/>
      <c r="AWX1302" s="45"/>
      <c r="AWY1302" s="45"/>
      <c r="AWZ1302" s="45"/>
      <c r="AXA1302" s="45"/>
      <c r="AXB1302" s="45"/>
      <c r="AXC1302" s="45"/>
      <c r="AXD1302" s="45"/>
      <c r="AXE1302" s="45"/>
      <c r="AXF1302" s="45"/>
      <c r="AXG1302" s="45"/>
      <c r="AXH1302" s="45"/>
      <c r="AXI1302" s="45"/>
      <c r="AXJ1302" s="45"/>
      <c r="AXK1302" s="45"/>
      <c r="AXL1302" s="45"/>
      <c r="AXM1302" s="45"/>
      <c r="AXN1302" s="45"/>
      <c r="AXO1302" s="45"/>
      <c r="AXP1302" s="45"/>
      <c r="AXQ1302" s="45"/>
      <c r="AXR1302" s="45"/>
      <c r="AXS1302" s="45"/>
      <c r="AXT1302" s="45"/>
      <c r="AXU1302" s="45"/>
      <c r="AXV1302" s="45"/>
      <c r="AXW1302" s="45"/>
      <c r="AXX1302" s="45"/>
      <c r="AXY1302" s="45"/>
      <c r="AXZ1302" s="45"/>
      <c r="AYA1302" s="45"/>
      <c r="AYB1302" s="45"/>
      <c r="AYC1302" s="45"/>
      <c r="AYD1302" s="45"/>
      <c r="AYE1302" s="45"/>
      <c r="AYF1302" s="45"/>
      <c r="AYG1302" s="45"/>
      <c r="AYH1302" s="45"/>
      <c r="AYI1302" s="45"/>
      <c r="AYJ1302" s="45"/>
      <c r="AYK1302" s="45"/>
      <c r="AYL1302" s="45"/>
      <c r="AYM1302" s="45"/>
      <c r="AYN1302" s="45"/>
      <c r="AYO1302" s="45"/>
      <c r="AYP1302" s="45"/>
      <c r="AYQ1302" s="45"/>
      <c r="AYR1302" s="45"/>
      <c r="AYS1302" s="45"/>
      <c r="AYT1302" s="45"/>
      <c r="AYU1302" s="45"/>
      <c r="AYV1302" s="45"/>
      <c r="AYW1302" s="45"/>
      <c r="AYX1302" s="45"/>
      <c r="AYY1302" s="45"/>
      <c r="AYZ1302" s="45"/>
      <c r="AZA1302" s="45"/>
      <c r="AZB1302" s="45"/>
      <c r="AZC1302" s="45"/>
      <c r="AZD1302" s="45"/>
      <c r="AZE1302" s="45"/>
      <c r="AZF1302" s="45"/>
      <c r="AZG1302" s="45"/>
      <c r="AZH1302" s="45"/>
      <c r="AZI1302" s="45"/>
      <c r="AZJ1302" s="45"/>
      <c r="AZK1302" s="45"/>
      <c r="AZL1302" s="45"/>
      <c r="AZM1302" s="45"/>
      <c r="AZN1302" s="45"/>
      <c r="AZO1302" s="45"/>
      <c r="AZP1302" s="45"/>
      <c r="AZQ1302" s="45"/>
      <c r="AZR1302" s="45"/>
      <c r="AZS1302" s="45"/>
      <c r="AZT1302" s="45"/>
      <c r="AZU1302" s="45"/>
      <c r="AZV1302" s="45"/>
      <c r="AZW1302" s="45"/>
      <c r="AZX1302" s="45"/>
      <c r="AZY1302" s="45"/>
      <c r="AZZ1302" s="45"/>
      <c r="BAA1302" s="45"/>
      <c r="BAB1302" s="45"/>
      <c r="BAC1302" s="45"/>
      <c r="BAD1302" s="45"/>
      <c r="BAE1302" s="45"/>
      <c r="BAF1302" s="45"/>
      <c r="BAG1302" s="45"/>
      <c r="BAH1302" s="45"/>
      <c r="BAI1302" s="45"/>
      <c r="BAJ1302" s="45"/>
      <c r="BAK1302" s="45"/>
      <c r="BAL1302" s="45"/>
      <c r="BAM1302" s="45"/>
      <c r="BAN1302" s="45"/>
      <c r="BAO1302" s="45"/>
      <c r="BAP1302" s="45"/>
      <c r="BAQ1302" s="45"/>
      <c r="BAR1302" s="45"/>
      <c r="BAS1302" s="45"/>
      <c r="BAT1302" s="45"/>
      <c r="BAU1302" s="45"/>
      <c r="BAV1302" s="45"/>
      <c r="BAW1302" s="45"/>
      <c r="BAX1302" s="45"/>
      <c r="BAY1302" s="45"/>
      <c r="BAZ1302" s="45"/>
      <c r="BBA1302" s="45"/>
      <c r="BBB1302" s="45"/>
      <c r="BBC1302" s="45"/>
      <c r="BBD1302" s="45"/>
      <c r="BBE1302" s="45"/>
      <c r="BBF1302" s="45"/>
      <c r="BBG1302" s="45"/>
      <c r="BBH1302" s="45"/>
      <c r="BBI1302" s="45"/>
      <c r="BBJ1302" s="45"/>
      <c r="BBK1302" s="45"/>
      <c r="BBL1302" s="45"/>
      <c r="BBM1302" s="45"/>
      <c r="BBN1302" s="45"/>
      <c r="BBO1302" s="45"/>
      <c r="BBP1302" s="45"/>
      <c r="BBQ1302" s="45"/>
      <c r="BBR1302" s="45"/>
      <c r="BBS1302" s="45"/>
      <c r="BBT1302" s="45"/>
      <c r="BBU1302" s="45"/>
      <c r="BBV1302" s="45"/>
      <c r="BBW1302" s="45"/>
      <c r="BBX1302" s="45"/>
      <c r="BBY1302" s="45"/>
      <c r="BBZ1302" s="45"/>
      <c r="BCA1302" s="45"/>
      <c r="BCB1302" s="45"/>
      <c r="BCC1302" s="45"/>
      <c r="BCD1302" s="45"/>
      <c r="BCE1302" s="45"/>
      <c r="BCF1302" s="45"/>
      <c r="BCG1302" s="45"/>
      <c r="BCH1302" s="45"/>
      <c r="BCI1302" s="45"/>
      <c r="BCJ1302" s="45"/>
      <c r="BCK1302" s="45"/>
      <c r="BCL1302" s="45"/>
      <c r="BCM1302" s="45"/>
      <c r="BCN1302" s="45"/>
      <c r="BCO1302" s="45"/>
      <c r="BCP1302" s="45"/>
      <c r="BCQ1302" s="45"/>
      <c r="BCR1302" s="45"/>
      <c r="BCS1302" s="45"/>
      <c r="BCT1302" s="45"/>
      <c r="BCU1302" s="45"/>
      <c r="BCV1302" s="45"/>
      <c r="BCW1302" s="45"/>
      <c r="BCX1302" s="45"/>
      <c r="BCY1302" s="45"/>
      <c r="BCZ1302" s="45"/>
      <c r="BDA1302" s="45"/>
      <c r="BDB1302" s="45"/>
      <c r="BDC1302" s="45"/>
      <c r="BDD1302" s="45"/>
      <c r="BDE1302" s="45"/>
      <c r="BDF1302" s="45"/>
      <c r="BDG1302" s="45"/>
      <c r="BDH1302" s="45"/>
      <c r="BDI1302" s="45"/>
      <c r="BDJ1302" s="45"/>
      <c r="BDK1302" s="45"/>
      <c r="BDL1302" s="45"/>
      <c r="BDM1302" s="45"/>
      <c r="BDN1302" s="45"/>
      <c r="BDO1302" s="45"/>
      <c r="BDP1302" s="45"/>
      <c r="BDQ1302" s="45"/>
      <c r="BDR1302" s="45"/>
      <c r="BDS1302" s="45"/>
      <c r="BDT1302" s="45"/>
      <c r="BDU1302" s="45"/>
      <c r="BDV1302" s="45"/>
      <c r="BDW1302" s="45"/>
      <c r="BDX1302" s="45"/>
      <c r="BDY1302" s="45"/>
      <c r="BDZ1302" s="45"/>
      <c r="BEA1302" s="45"/>
      <c r="BEB1302" s="45"/>
      <c r="BEC1302" s="45"/>
      <c r="BED1302" s="45"/>
      <c r="BEE1302" s="45"/>
      <c r="BEF1302" s="45"/>
      <c r="BEG1302" s="45"/>
      <c r="BEH1302" s="45"/>
      <c r="BEI1302" s="45"/>
      <c r="BEJ1302" s="45"/>
      <c r="BEK1302" s="45"/>
      <c r="BEL1302" s="45"/>
      <c r="BEM1302" s="45"/>
      <c r="BEN1302" s="45"/>
      <c r="BEO1302" s="45"/>
      <c r="BEP1302" s="45"/>
      <c r="BEQ1302" s="45"/>
      <c r="BER1302" s="45"/>
      <c r="BES1302" s="45"/>
      <c r="BET1302" s="45"/>
      <c r="BEU1302" s="45"/>
      <c r="BEV1302" s="45"/>
      <c r="BEW1302" s="45"/>
      <c r="BEX1302" s="45"/>
      <c r="BEY1302" s="45"/>
      <c r="BEZ1302" s="45"/>
      <c r="BFA1302" s="45"/>
      <c r="BFB1302" s="45"/>
      <c r="BFC1302" s="45"/>
      <c r="BFD1302" s="45"/>
      <c r="BFE1302" s="45"/>
      <c r="BFF1302" s="45"/>
      <c r="BFG1302" s="45"/>
      <c r="BFH1302" s="45"/>
      <c r="BFI1302" s="45"/>
      <c r="BFJ1302" s="45"/>
      <c r="BFK1302" s="45"/>
      <c r="BFL1302" s="45"/>
      <c r="BFM1302" s="45"/>
      <c r="BFN1302" s="45"/>
      <c r="BFO1302" s="45"/>
      <c r="BFP1302" s="45"/>
      <c r="BFQ1302" s="45"/>
      <c r="BFR1302" s="45"/>
      <c r="BFS1302" s="45"/>
      <c r="BFT1302" s="45"/>
      <c r="BFU1302" s="45"/>
      <c r="BFV1302" s="45"/>
      <c r="BFW1302" s="45"/>
      <c r="BFX1302" s="45"/>
      <c r="BFY1302" s="45"/>
      <c r="BFZ1302" s="45"/>
      <c r="BGA1302" s="45"/>
      <c r="BGB1302" s="45"/>
      <c r="BGC1302" s="45"/>
      <c r="BGD1302" s="45"/>
      <c r="BGE1302" s="45"/>
      <c r="BGF1302" s="45"/>
      <c r="BGG1302" s="45"/>
      <c r="BGH1302" s="45"/>
      <c r="BGI1302" s="45"/>
      <c r="BGJ1302" s="45"/>
      <c r="BGK1302" s="45"/>
      <c r="BGL1302" s="45"/>
      <c r="BGM1302" s="45"/>
      <c r="BGN1302" s="45"/>
      <c r="BGO1302" s="45"/>
      <c r="BGP1302" s="45"/>
      <c r="BGQ1302" s="45"/>
      <c r="BGR1302" s="45"/>
      <c r="BGS1302" s="45"/>
      <c r="BGT1302" s="45"/>
      <c r="BGU1302" s="45"/>
      <c r="BGV1302" s="45"/>
      <c r="BGW1302" s="45"/>
      <c r="BGX1302" s="45"/>
      <c r="BGY1302" s="45"/>
      <c r="BGZ1302" s="45"/>
      <c r="BHA1302" s="45"/>
      <c r="BHB1302" s="45"/>
      <c r="BHC1302" s="45"/>
      <c r="BHD1302" s="45"/>
      <c r="BHE1302" s="45"/>
      <c r="BHF1302" s="45"/>
      <c r="BHG1302" s="45"/>
      <c r="BHH1302" s="45"/>
      <c r="BHI1302" s="45"/>
      <c r="BHJ1302" s="45"/>
      <c r="BHK1302" s="45"/>
      <c r="BHL1302" s="45"/>
      <c r="BHM1302" s="45"/>
      <c r="BHN1302" s="45"/>
      <c r="BHO1302" s="45"/>
      <c r="BHP1302" s="45"/>
      <c r="BHQ1302" s="45"/>
      <c r="BHR1302" s="45"/>
      <c r="BHS1302" s="45"/>
      <c r="BHT1302" s="45"/>
      <c r="BHU1302" s="45"/>
      <c r="BHV1302" s="45"/>
      <c r="BHW1302" s="45"/>
      <c r="BHX1302" s="45"/>
      <c r="BHY1302" s="45"/>
      <c r="BHZ1302" s="45"/>
      <c r="BIA1302" s="45"/>
      <c r="BIB1302" s="45"/>
      <c r="BIC1302" s="45"/>
      <c r="BID1302" s="45"/>
      <c r="BIE1302" s="45"/>
      <c r="BIF1302" s="45"/>
      <c r="BIG1302" s="45"/>
      <c r="BIH1302" s="45"/>
      <c r="BII1302" s="45"/>
      <c r="BIJ1302" s="45"/>
      <c r="BIK1302" s="45"/>
      <c r="BIL1302" s="45"/>
      <c r="BIM1302" s="45"/>
      <c r="BIN1302" s="45"/>
      <c r="BIO1302" s="45"/>
      <c r="BIP1302" s="45"/>
      <c r="BIQ1302" s="45"/>
      <c r="BIR1302" s="45"/>
      <c r="BIS1302" s="45"/>
      <c r="BIT1302" s="45"/>
      <c r="BIU1302" s="45"/>
      <c r="BIV1302" s="45"/>
      <c r="BIW1302" s="45"/>
      <c r="BIX1302" s="45"/>
      <c r="BIY1302" s="45"/>
      <c r="BIZ1302" s="45"/>
      <c r="BJA1302" s="45"/>
      <c r="BJB1302" s="45"/>
      <c r="BJC1302" s="45"/>
      <c r="BJD1302" s="45"/>
      <c r="BJE1302" s="45"/>
      <c r="BJF1302" s="45"/>
      <c r="BJG1302" s="45"/>
      <c r="BJH1302" s="45"/>
      <c r="BJI1302" s="45"/>
      <c r="BJJ1302" s="45"/>
      <c r="BJK1302" s="45"/>
      <c r="BJL1302" s="45"/>
      <c r="BJM1302" s="45"/>
      <c r="BJN1302" s="45"/>
      <c r="BJO1302" s="45"/>
      <c r="BJP1302" s="45"/>
      <c r="BJQ1302" s="45"/>
      <c r="BJR1302" s="45"/>
      <c r="BJS1302" s="45"/>
      <c r="BJT1302" s="45"/>
      <c r="BJU1302" s="45"/>
      <c r="BJV1302" s="45"/>
      <c r="BJW1302" s="45"/>
      <c r="BJX1302" s="45"/>
      <c r="BJY1302" s="45"/>
      <c r="BJZ1302" s="45"/>
      <c r="BKA1302" s="45"/>
      <c r="BKB1302" s="45"/>
      <c r="BKC1302" s="45"/>
      <c r="BKD1302" s="45"/>
      <c r="BKE1302" s="45"/>
      <c r="BKF1302" s="45"/>
      <c r="BKG1302" s="45"/>
      <c r="BKH1302" s="45"/>
      <c r="BKI1302" s="45"/>
      <c r="BKJ1302" s="45"/>
      <c r="BKK1302" s="45"/>
      <c r="BKL1302" s="45"/>
      <c r="BKM1302" s="45"/>
      <c r="BKN1302" s="45"/>
      <c r="BKO1302" s="45"/>
      <c r="BKP1302" s="45"/>
      <c r="BKQ1302" s="45"/>
      <c r="BKR1302" s="45"/>
      <c r="BKS1302" s="45"/>
      <c r="BKT1302" s="45"/>
      <c r="BKU1302" s="45"/>
      <c r="BKV1302" s="45"/>
      <c r="BKW1302" s="45"/>
      <c r="BKX1302" s="45"/>
      <c r="BKY1302" s="45"/>
      <c r="BKZ1302" s="45"/>
      <c r="BLA1302" s="45"/>
      <c r="BLB1302" s="45"/>
      <c r="BLC1302" s="45"/>
      <c r="BLD1302" s="45"/>
      <c r="BLE1302" s="45"/>
      <c r="BLF1302" s="45"/>
      <c r="BLG1302" s="45"/>
      <c r="BLH1302" s="45"/>
      <c r="BLI1302" s="45"/>
      <c r="BLJ1302" s="45"/>
      <c r="BLK1302" s="45"/>
      <c r="BLL1302" s="45"/>
      <c r="BLM1302" s="45"/>
      <c r="BLN1302" s="45"/>
      <c r="BLO1302" s="45"/>
      <c r="BLP1302" s="45"/>
      <c r="BLQ1302" s="45"/>
      <c r="BLR1302" s="45"/>
      <c r="BLS1302" s="45"/>
      <c r="BLT1302" s="45"/>
      <c r="BLU1302" s="45"/>
      <c r="BLV1302" s="45"/>
      <c r="BLW1302" s="45"/>
      <c r="BLX1302" s="45"/>
      <c r="BLY1302" s="45"/>
      <c r="BLZ1302" s="45"/>
      <c r="BMA1302" s="45"/>
      <c r="BMB1302" s="45"/>
      <c r="BMC1302" s="45"/>
      <c r="BMD1302" s="45"/>
      <c r="BME1302" s="45"/>
      <c r="BMF1302" s="45"/>
      <c r="BMG1302" s="45"/>
      <c r="BMH1302" s="45"/>
      <c r="BMI1302" s="45"/>
      <c r="BMJ1302" s="45"/>
      <c r="BMK1302" s="45"/>
      <c r="BML1302" s="45"/>
      <c r="BMM1302" s="45"/>
      <c r="BMN1302" s="45"/>
      <c r="BMO1302" s="45"/>
      <c r="BMP1302" s="45"/>
      <c r="BMQ1302" s="45"/>
      <c r="BMR1302" s="45"/>
      <c r="BMS1302" s="45"/>
      <c r="BMT1302" s="45"/>
      <c r="BMU1302" s="45"/>
      <c r="BMV1302" s="45"/>
      <c r="BMW1302" s="45"/>
      <c r="BMX1302" s="45"/>
      <c r="BMY1302" s="45"/>
      <c r="BMZ1302" s="45"/>
      <c r="BNA1302" s="45"/>
      <c r="BNB1302" s="45"/>
      <c r="BNC1302" s="45"/>
      <c r="BND1302" s="45"/>
      <c r="BNE1302" s="45"/>
      <c r="BNF1302" s="45"/>
      <c r="BNG1302" s="45"/>
      <c r="BNH1302" s="45"/>
      <c r="BNI1302" s="45"/>
      <c r="BNJ1302" s="45"/>
      <c r="BNK1302" s="45"/>
      <c r="BNL1302" s="45"/>
      <c r="BNM1302" s="45"/>
      <c r="BNN1302" s="45"/>
      <c r="BNO1302" s="45"/>
      <c r="BNP1302" s="45"/>
      <c r="BNQ1302" s="45"/>
      <c r="BNR1302" s="45"/>
      <c r="BNS1302" s="45"/>
      <c r="BNT1302" s="45"/>
      <c r="BNU1302" s="45"/>
      <c r="BNV1302" s="45"/>
      <c r="BNW1302" s="45"/>
      <c r="BNX1302" s="45"/>
      <c r="BNY1302" s="45"/>
      <c r="BNZ1302" s="45"/>
      <c r="BOA1302" s="45"/>
      <c r="BOB1302" s="45"/>
      <c r="BOC1302" s="45"/>
      <c r="BOD1302" s="45"/>
      <c r="BOE1302" s="45"/>
      <c r="BOF1302" s="45"/>
      <c r="BOG1302" s="45"/>
      <c r="BOH1302" s="45"/>
      <c r="BOI1302" s="45"/>
      <c r="BOJ1302" s="45"/>
      <c r="BOK1302" s="45"/>
      <c r="BOL1302" s="45"/>
      <c r="BOM1302" s="45"/>
      <c r="BON1302" s="45"/>
      <c r="BOO1302" s="45"/>
      <c r="BOP1302" s="45"/>
      <c r="BOQ1302" s="45"/>
      <c r="BOR1302" s="45"/>
      <c r="BOS1302" s="45"/>
      <c r="BOT1302" s="45"/>
      <c r="BOU1302" s="45"/>
      <c r="BOV1302" s="45"/>
      <c r="BOW1302" s="45"/>
      <c r="BOX1302" s="45"/>
      <c r="BOY1302" s="45"/>
      <c r="BOZ1302" s="45"/>
      <c r="BPA1302" s="45"/>
      <c r="BPB1302" s="45"/>
      <c r="BPC1302" s="45"/>
      <c r="BPD1302" s="45"/>
      <c r="BPE1302" s="45"/>
      <c r="BPF1302" s="45"/>
      <c r="BPG1302" s="45"/>
      <c r="BPH1302" s="45"/>
      <c r="BPI1302" s="45"/>
      <c r="BPJ1302" s="45"/>
      <c r="BPK1302" s="45"/>
      <c r="BPL1302" s="45"/>
      <c r="BPM1302" s="45"/>
      <c r="BPN1302" s="45"/>
      <c r="BPO1302" s="45"/>
      <c r="BPP1302" s="45"/>
      <c r="BPQ1302" s="45"/>
      <c r="BPR1302" s="45"/>
      <c r="BPS1302" s="45"/>
      <c r="BPT1302" s="45"/>
      <c r="BPU1302" s="45"/>
      <c r="BPV1302" s="45"/>
      <c r="BPW1302" s="45"/>
      <c r="BPX1302" s="45"/>
      <c r="BPY1302" s="45"/>
      <c r="BPZ1302" s="45"/>
      <c r="BQA1302" s="45"/>
      <c r="BQB1302" s="45"/>
      <c r="BQC1302" s="45"/>
      <c r="BQD1302" s="45"/>
      <c r="BQE1302" s="45"/>
      <c r="BQF1302" s="45"/>
      <c r="BQG1302" s="45"/>
      <c r="BQH1302" s="45"/>
      <c r="BQI1302" s="45"/>
      <c r="BQJ1302" s="45"/>
      <c r="BQK1302" s="45"/>
      <c r="BQL1302" s="45"/>
      <c r="BQM1302" s="45"/>
      <c r="BQN1302" s="45"/>
      <c r="BQO1302" s="45"/>
      <c r="BQP1302" s="45"/>
      <c r="BQQ1302" s="45"/>
      <c r="BQR1302" s="45"/>
      <c r="BQS1302" s="45"/>
      <c r="BQT1302" s="45"/>
      <c r="BQU1302" s="45"/>
      <c r="BQV1302" s="45"/>
      <c r="BQW1302" s="45"/>
      <c r="BQX1302" s="45"/>
      <c r="BQY1302" s="45"/>
      <c r="BQZ1302" s="45"/>
      <c r="BRA1302" s="45"/>
      <c r="BRB1302" s="45"/>
      <c r="BRC1302" s="45"/>
      <c r="BRD1302" s="45"/>
      <c r="BRE1302" s="45"/>
      <c r="BRF1302" s="45"/>
      <c r="BRG1302" s="45"/>
      <c r="BRH1302" s="45"/>
      <c r="BRI1302" s="45"/>
      <c r="BRJ1302" s="45"/>
      <c r="BRK1302" s="45"/>
      <c r="BRL1302" s="45"/>
      <c r="BRM1302" s="45"/>
      <c r="BRN1302" s="45"/>
      <c r="BRO1302" s="45"/>
      <c r="BRP1302" s="45"/>
      <c r="BRQ1302" s="45"/>
      <c r="BRR1302" s="45"/>
      <c r="BRS1302" s="45"/>
      <c r="BRT1302" s="45"/>
      <c r="BRU1302" s="45"/>
      <c r="BRV1302" s="45"/>
      <c r="BRW1302" s="45"/>
      <c r="BRX1302" s="45"/>
      <c r="BRY1302" s="45"/>
      <c r="BRZ1302" s="45"/>
      <c r="BSA1302" s="45"/>
      <c r="BSB1302" s="45"/>
      <c r="BSC1302" s="45"/>
      <c r="BSD1302" s="45"/>
      <c r="BSE1302" s="45"/>
      <c r="BSF1302" s="45"/>
      <c r="BSG1302" s="45"/>
      <c r="BSH1302" s="45"/>
      <c r="BSI1302" s="45"/>
      <c r="BSJ1302" s="45"/>
      <c r="BSK1302" s="45"/>
      <c r="BSL1302" s="45"/>
      <c r="BSM1302" s="45"/>
      <c r="BSN1302" s="45"/>
      <c r="BSO1302" s="45"/>
      <c r="BSP1302" s="45"/>
      <c r="BSQ1302" s="45"/>
      <c r="BSR1302" s="45"/>
      <c r="BSS1302" s="45"/>
      <c r="BST1302" s="45"/>
      <c r="BSU1302" s="45"/>
      <c r="BSV1302" s="45"/>
      <c r="BSW1302" s="45"/>
      <c r="BSX1302" s="45"/>
      <c r="BSY1302" s="45"/>
      <c r="BSZ1302" s="45"/>
      <c r="BTA1302" s="45"/>
      <c r="BTB1302" s="45"/>
      <c r="BTC1302" s="45"/>
      <c r="BTD1302" s="45"/>
      <c r="BTE1302" s="45"/>
      <c r="BTF1302" s="45"/>
      <c r="BTG1302" s="45"/>
      <c r="BTH1302" s="45"/>
      <c r="BTI1302" s="45"/>
      <c r="BTJ1302" s="45"/>
      <c r="BTK1302" s="45"/>
      <c r="BTL1302" s="45"/>
      <c r="BTM1302" s="45"/>
      <c r="BTN1302" s="45"/>
      <c r="BTO1302" s="45"/>
      <c r="BTP1302" s="45"/>
      <c r="BTQ1302" s="45"/>
      <c r="BTR1302" s="45"/>
      <c r="BTS1302" s="45"/>
      <c r="BTT1302" s="45"/>
      <c r="BTU1302" s="45"/>
      <c r="BTV1302" s="45"/>
      <c r="BTW1302" s="45"/>
      <c r="BTX1302" s="45"/>
      <c r="BTY1302" s="45"/>
      <c r="BTZ1302" s="45"/>
      <c r="BUA1302" s="45"/>
      <c r="BUB1302" s="45"/>
      <c r="BUC1302" s="45"/>
      <c r="BUD1302" s="45"/>
      <c r="BUE1302" s="45"/>
      <c r="BUF1302" s="45"/>
      <c r="BUG1302" s="45"/>
      <c r="BUH1302" s="45"/>
      <c r="BUI1302" s="45"/>
      <c r="BUJ1302" s="45"/>
      <c r="BUK1302" s="45"/>
      <c r="BUL1302" s="45"/>
      <c r="BUM1302" s="45"/>
      <c r="BUN1302" s="45"/>
      <c r="BUO1302" s="45"/>
      <c r="BUP1302" s="45"/>
      <c r="BUQ1302" s="45"/>
      <c r="BUR1302" s="45"/>
      <c r="BUS1302" s="45"/>
      <c r="BUT1302" s="45"/>
      <c r="BUU1302" s="45"/>
      <c r="BUV1302" s="45"/>
      <c r="BUW1302" s="45"/>
      <c r="BUX1302" s="45"/>
      <c r="BUY1302" s="45"/>
      <c r="BUZ1302" s="45"/>
      <c r="BVA1302" s="45"/>
      <c r="BVB1302" s="45"/>
      <c r="BVC1302" s="45"/>
      <c r="BVD1302" s="45"/>
      <c r="BVE1302" s="45"/>
      <c r="BVF1302" s="45"/>
      <c r="BVG1302" s="45"/>
      <c r="BVH1302" s="45"/>
      <c r="BVI1302" s="45"/>
      <c r="BVJ1302" s="45"/>
      <c r="BVK1302" s="45"/>
      <c r="BVL1302" s="45"/>
      <c r="BVM1302" s="45"/>
      <c r="BVN1302" s="45"/>
      <c r="BVO1302" s="45"/>
      <c r="BVP1302" s="45"/>
      <c r="BVQ1302" s="45"/>
      <c r="BVR1302" s="45"/>
      <c r="BVS1302" s="45"/>
      <c r="BVT1302" s="45"/>
      <c r="BVU1302" s="45"/>
      <c r="BVV1302" s="45"/>
      <c r="BVW1302" s="45"/>
      <c r="BVX1302" s="45"/>
      <c r="BVY1302" s="45"/>
      <c r="BVZ1302" s="45"/>
      <c r="BWA1302" s="45"/>
      <c r="BWB1302" s="45"/>
      <c r="BWC1302" s="45"/>
      <c r="BWD1302" s="45"/>
      <c r="BWE1302" s="45"/>
      <c r="BWF1302" s="45"/>
      <c r="BWG1302" s="45"/>
      <c r="BWH1302" s="45"/>
      <c r="BWI1302" s="45"/>
      <c r="BWJ1302" s="45"/>
      <c r="BWK1302" s="45"/>
      <c r="BWL1302" s="45"/>
      <c r="BWM1302" s="45"/>
      <c r="BWN1302" s="45"/>
      <c r="BWO1302" s="45"/>
      <c r="BWP1302" s="45"/>
      <c r="BWQ1302" s="45"/>
      <c r="BWR1302" s="45"/>
      <c r="BWS1302" s="45"/>
      <c r="BWT1302" s="45"/>
      <c r="BWU1302" s="45"/>
      <c r="BWV1302" s="45"/>
      <c r="BWW1302" s="45"/>
      <c r="BWX1302" s="45"/>
      <c r="BWY1302" s="45"/>
      <c r="BWZ1302" s="45"/>
      <c r="BXA1302" s="45"/>
      <c r="BXB1302" s="45"/>
      <c r="BXC1302" s="45"/>
      <c r="BXD1302" s="45"/>
      <c r="BXE1302" s="45"/>
      <c r="BXF1302" s="45"/>
      <c r="BXG1302" s="45"/>
      <c r="BXH1302" s="45"/>
      <c r="BXI1302" s="45"/>
      <c r="BXJ1302" s="45"/>
      <c r="BXK1302" s="45"/>
      <c r="BXL1302" s="45"/>
      <c r="BXM1302" s="45"/>
      <c r="BXN1302" s="45"/>
      <c r="BXO1302" s="45"/>
      <c r="BXP1302" s="45"/>
      <c r="BXQ1302" s="45"/>
      <c r="BXR1302" s="45"/>
      <c r="BXS1302" s="45"/>
      <c r="BXT1302" s="45"/>
      <c r="BXU1302" s="45"/>
      <c r="BXV1302" s="45"/>
      <c r="BXW1302" s="45"/>
      <c r="BXX1302" s="45"/>
      <c r="BXY1302" s="45"/>
      <c r="BXZ1302" s="45"/>
      <c r="BYA1302" s="45"/>
      <c r="BYB1302" s="45"/>
      <c r="BYC1302" s="45"/>
      <c r="BYD1302" s="45"/>
      <c r="BYE1302" s="45"/>
      <c r="BYF1302" s="45"/>
      <c r="BYG1302" s="45"/>
      <c r="BYH1302" s="45"/>
      <c r="BYI1302" s="45"/>
      <c r="BYJ1302" s="45"/>
      <c r="BYK1302" s="45"/>
      <c r="BYL1302" s="45"/>
      <c r="BYM1302" s="45"/>
      <c r="BYN1302" s="45"/>
      <c r="BYO1302" s="45"/>
      <c r="BYP1302" s="45"/>
      <c r="BYQ1302" s="45"/>
      <c r="BYR1302" s="45"/>
      <c r="BYS1302" s="45"/>
      <c r="BYT1302" s="45"/>
      <c r="BYU1302" s="45"/>
      <c r="BYV1302" s="45"/>
      <c r="BYW1302" s="45"/>
      <c r="BYX1302" s="45"/>
      <c r="BYY1302" s="45"/>
      <c r="BYZ1302" s="45"/>
      <c r="BZA1302" s="45"/>
      <c r="BZB1302" s="45"/>
      <c r="BZC1302" s="45"/>
      <c r="BZD1302" s="45"/>
      <c r="BZE1302" s="45"/>
      <c r="BZF1302" s="45"/>
      <c r="BZG1302" s="45"/>
      <c r="BZH1302" s="45"/>
      <c r="BZI1302" s="45"/>
      <c r="BZJ1302" s="45"/>
      <c r="BZK1302" s="45"/>
      <c r="BZL1302" s="45"/>
      <c r="BZM1302" s="45"/>
      <c r="BZN1302" s="45"/>
      <c r="BZO1302" s="45"/>
      <c r="BZP1302" s="45"/>
      <c r="BZQ1302" s="45"/>
      <c r="BZR1302" s="45"/>
      <c r="BZS1302" s="45"/>
      <c r="BZT1302" s="45"/>
      <c r="BZU1302" s="45"/>
      <c r="BZV1302" s="45"/>
      <c r="BZW1302" s="45"/>
      <c r="BZX1302" s="45"/>
      <c r="BZY1302" s="45"/>
      <c r="BZZ1302" s="45"/>
      <c r="CAA1302" s="45"/>
      <c r="CAB1302" s="45"/>
      <c r="CAC1302" s="45"/>
      <c r="CAD1302" s="45"/>
      <c r="CAE1302" s="45"/>
      <c r="CAF1302" s="45"/>
      <c r="CAG1302" s="45"/>
      <c r="CAH1302" s="45"/>
      <c r="CAI1302" s="45"/>
      <c r="CAJ1302" s="45"/>
      <c r="CAK1302" s="45"/>
      <c r="CAL1302" s="45"/>
      <c r="CAM1302" s="45"/>
      <c r="CAN1302" s="45"/>
      <c r="CAO1302" s="45"/>
      <c r="CAP1302" s="45"/>
      <c r="CAQ1302" s="45"/>
      <c r="CAR1302" s="45"/>
      <c r="CAS1302" s="45"/>
      <c r="CAT1302" s="45"/>
      <c r="CAU1302" s="45"/>
      <c r="CAV1302" s="45"/>
      <c r="CAW1302" s="45"/>
      <c r="CAX1302" s="45"/>
      <c r="CAY1302" s="45"/>
      <c r="CAZ1302" s="45"/>
      <c r="CBA1302" s="45"/>
      <c r="CBB1302" s="45"/>
      <c r="CBC1302" s="45"/>
      <c r="CBD1302" s="45"/>
      <c r="CBE1302" s="45"/>
      <c r="CBF1302" s="45"/>
      <c r="CBG1302" s="45"/>
      <c r="CBH1302" s="45"/>
      <c r="CBI1302" s="45"/>
      <c r="CBJ1302" s="45"/>
      <c r="CBK1302" s="45"/>
      <c r="CBL1302" s="45"/>
      <c r="CBM1302" s="45"/>
      <c r="CBN1302" s="45"/>
      <c r="CBO1302" s="45"/>
      <c r="CBP1302" s="45"/>
      <c r="CBQ1302" s="45"/>
      <c r="CBR1302" s="45"/>
      <c r="CBS1302" s="45"/>
      <c r="CBT1302" s="45"/>
      <c r="CBU1302" s="45"/>
      <c r="CBV1302" s="45"/>
      <c r="CBW1302" s="45"/>
      <c r="CBX1302" s="45"/>
      <c r="CBY1302" s="45"/>
      <c r="CBZ1302" s="45"/>
      <c r="CCA1302" s="45"/>
      <c r="CCB1302" s="45"/>
      <c r="CCC1302" s="45"/>
      <c r="CCD1302" s="45"/>
      <c r="CCE1302" s="45"/>
      <c r="CCF1302" s="45"/>
      <c r="CCG1302" s="45"/>
      <c r="CCH1302" s="45"/>
      <c r="CCI1302" s="45"/>
      <c r="CCJ1302" s="45"/>
      <c r="CCK1302" s="45"/>
      <c r="CCL1302" s="45"/>
      <c r="CCM1302" s="45"/>
      <c r="CCN1302" s="45"/>
      <c r="CCO1302" s="45"/>
      <c r="CCP1302" s="45"/>
      <c r="CCQ1302" s="45"/>
      <c r="CCR1302" s="45"/>
      <c r="CCS1302" s="45"/>
      <c r="CCT1302" s="45"/>
      <c r="CCU1302" s="45"/>
      <c r="CCV1302" s="45"/>
      <c r="CCW1302" s="45"/>
      <c r="CCX1302" s="45"/>
      <c r="CCY1302" s="45"/>
      <c r="CCZ1302" s="45"/>
      <c r="CDA1302" s="45"/>
      <c r="CDB1302" s="45"/>
      <c r="CDC1302" s="45"/>
      <c r="CDD1302" s="45"/>
      <c r="CDE1302" s="45"/>
      <c r="CDF1302" s="45"/>
      <c r="CDG1302" s="45"/>
      <c r="CDH1302" s="45"/>
      <c r="CDI1302" s="45"/>
      <c r="CDJ1302" s="45"/>
      <c r="CDK1302" s="45"/>
      <c r="CDL1302" s="45"/>
      <c r="CDM1302" s="45"/>
      <c r="CDN1302" s="45"/>
      <c r="CDO1302" s="45"/>
      <c r="CDP1302" s="45"/>
      <c r="CDQ1302" s="45"/>
      <c r="CDR1302" s="45"/>
      <c r="CDS1302" s="45"/>
      <c r="CDT1302" s="45"/>
      <c r="CDU1302" s="45"/>
      <c r="CDV1302" s="45"/>
      <c r="CDW1302" s="45"/>
      <c r="CDX1302" s="45"/>
      <c r="CDY1302" s="45"/>
      <c r="CDZ1302" s="45"/>
      <c r="CEA1302" s="45"/>
      <c r="CEB1302" s="45"/>
      <c r="CEC1302" s="45"/>
      <c r="CED1302" s="45"/>
      <c r="CEE1302" s="45"/>
      <c r="CEF1302" s="45"/>
      <c r="CEG1302" s="45"/>
      <c r="CEH1302" s="45"/>
      <c r="CEI1302" s="45"/>
      <c r="CEJ1302" s="45"/>
      <c r="CEK1302" s="45"/>
      <c r="CEL1302" s="45"/>
      <c r="CEM1302" s="45"/>
      <c r="CEN1302" s="45"/>
      <c r="CEO1302" s="45"/>
      <c r="CEP1302" s="45"/>
      <c r="CEQ1302" s="45"/>
      <c r="CER1302" s="45"/>
      <c r="CES1302" s="45"/>
      <c r="CET1302" s="45"/>
      <c r="CEU1302" s="45"/>
      <c r="CEV1302" s="45"/>
      <c r="CEW1302" s="45"/>
      <c r="CEX1302" s="45"/>
      <c r="CEY1302" s="45"/>
      <c r="CEZ1302" s="45"/>
      <c r="CFA1302" s="45"/>
      <c r="CFB1302" s="45"/>
      <c r="CFC1302" s="45"/>
      <c r="CFD1302" s="45"/>
      <c r="CFE1302" s="45"/>
      <c r="CFF1302" s="45"/>
      <c r="CFG1302" s="45"/>
      <c r="CFH1302" s="45"/>
      <c r="CFI1302" s="45"/>
      <c r="CFJ1302" s="45"/>
      <c r="CFK1302" s="45"/>
      <c r="CFL1302" s="45"/>
      <c r="CFM1302" s="45"/>
      <c r="CFN1302" s="45"/>
      <c r="CFO1302" s="45"/>
      <c r="CFP1302" s="45"/>
      <c r="CFQ1302" s="45"/>
      <c r="CFR1302" s="45"/>
      <c r="CFS1302" s="45"/>
      <c r="CFT1302" s="45"/>
      <c r="CFU1302" s="45"/>
      <c r="CFV1302" s="45"/>
      <c r="CFW1302" s="45"/>
      <c r="CFX1302" s="45"/>
      <c r="CFY1302" s="45"/>
      <c r="CFZ1302" s="45"/>
      <c r="CGA1302" s="45"/>
      <c r="CGB1302" s="45"/>
      <c r="CGC1302" s="45"/>
      <c r="CGD1302" s="45"/>
      <c r="CGE1302" s="45"/>
      <c r="CGF1302" s="45"/>
      <c r="CGG1302" s="45"/>
      <c r="CGH1302" s="45"/>
      <c r="CGI1302" s="45"/>
      <c r="CGJ1302" s="45"/>
      <c r="CGK1302" s="45"/>
      <c r="CGL1302" s="45"/>
      <c r="CGM1302" s="45"/>
      <c r="CGN1302" s="45"/>
      <c r="CGO1302" s="45"/>
      <c r="CGP1302" s="45"/>
      <c r="CGQ1302" s="45"/>
      <c r="CGR1302" s="45"/>
      <c r="CGS1302" s="45"/>
      <c r="CGT1302" s="45"/>
      <c r="CGU1302" s="45"/>
      <c r="CGV1302" s="45"/>
      <c r="CGW1302" s="45"/>
      <c r="CGX1302" s="45"/>
      <c r="CGY1302" s="45"/>
      <c r="CGZ1302" s="45"/>
      <c r="CHA1302" s="45"/>
      <c r="CHB1302" s="45"/>
      <c r="CHC1302" s="45"/>
      <c r="CHD1302" s="45"/>
      <c r="CHE1302" s="45"/>
      <c r="CHF1302" s="45"/>
      <c r="CHG1302" s="45"/>
      <c r="CHH1302" s="45"/>
      <c r="CHI1302" s="45"/>
      <c r="CHJ1302" s="45"/>
      <c r="CHK1302" s="45"/>
      <c r="CHL1302" s="45"/>
      <c r="CHM1302" s="45"/>
      <c r="CHN1302" s="45"/>
      <c r="CHO1302" s="45"/>
      <c r="CHP1302" s="45"/>
      <c r="CHQ1302" s="45"/>
      <c r="CHR1302" s="45"/>
      <c r="CHS1302" s="45"/>
      <c r="CHT1302" s="45"/>
      <c r="CHU1302" s="45"/>
      <c r="CHV1302" s="45"/>
      <c r="CHW1302" s="45"/>
      <c r="CHX1302" s="45"/>
      <c r="CHY1302" s="45"/>
      <c r="CHZ1302" s="45"/>
      <c r="CIA1302" s="45"/>
      <c r="CIB1302" s="45"/>
      <c r="CIC1302" s="45"/>
      <c r="CID1302" s="45"/>
      <c r="CIE1302" s="45"/>
      <c r="CIF1302" s="45"/>
      <c r="CIG1302" s="45"/>
      <c r="CIH1302" s="45"/>
      <c r="CII1302" s="45"/>
      <c r="CIJ1302" s="45"/>
      <c r="CIK1302" s="45"/>
      <c r="CIL1302" s="45"/>
      <c r="CIM1302" s="45"/>
      <c r="CIN1302" s="45"/>
      <c r="CIO1302" s="45"/>
      <c r="CIP1302" s="45"/>
      <c r="CIQ1302" s="45"/>
      <c r="CIR1302" s="45"/>
      <c r="CIS1302" s="45"/>
      <c r="CIT1302" s="45"/>
      <c r="CIU1302" s="45"/>
      <c r="CIV1302" s="45"/>
      <c r="CIW1302" s="45"/>
      <c r="CIX1302" s="45"/>
      <c r="CIY1302" s="45"/>
      <c r="CIZ1302" s="45"/>
      <c r="CJA1302" s="45"/>
      <c r="CJB1302" s="45"/>
      <c r="CJC1302" s="45"/>
      <c r="CJD1302" s="45"/>
      <c r="CJE1302" s="45"/>
      <c r="CJF1302" s="45"/>
      <c r="CJG1302" s="45"/>
      <c r="CJH1302" s="45"/>
      <c r="CJI1302" s="45"/>
      <c r="CJJ1302" s="45"/>
      <c r="CJK1302" s="45"/>
      <c r="CJL1302" s="45"/>
      <c r="CJM1302" s="45"/>
      <c r="CJN1302" s="45"/>
      <c r="CJO1302" s="45"/>
      <c r="CJP1302" s="45"/>
      <c r="CJQ1302" s="45"/>
      <c r="CJR1302" s="45"/>
      <c r="CJS1302" s="45"/>
      <c r="CJT1302" s="45"/>
      <c r="CJU1302" s="45"/>
      <c r="CJV1302" s="45"/>
      <c r="CJW1302" s="45"/>
      <c r="CJX1302" s="45"/>
      <c r="CJY1302" s="45"/>
      <c r="CJZ1302" s="45"/>
      <c r="CKA1302" s="45"/>
      <c r="CKB1302" s="45"/>
      <c r="CKC1302" s="45"/>
      <c r="CKD1302" s="45"/>
      <c r="CKE1302" s="45"/>
      <c r="CKF1302" s="45"/>
      <c r="CKG1302" s="45"/>
      <c r="CKH1302" s="45"/>
      <c r="CKI1302" s="45"/>
      <c r="CKJ1302" s="45"/>
      <c r="CKK1302" s="45"/>
      <c r="CKL1302" s="45"/>
      <c r="CKM1302" s="45"/>
      <c r="CKN1302" s="45"/>
      <c r="CKO1302" s="45"/>
      <c r="CKP1302" s="45"/>
      <c r="CKQ1302" s="45"/>
      <c r="CKR1302" s="45"/>
      <c r="CKS1302" s="45"/>
      <c r="CKT1302" s="45"/>
      <c r="CKU1302" s="45"/>
      <c r="CKV1302" s="45"/>
      <c r="CKW1302" s="45"/>
      <c r="CKX1302" s="45"/>
      <c r="CKY1302" s="45"/>
      <c r="CKZ1302" s="45"/>
      <c r="CLA1302" s="45"/>
      <c r="CLB1302" s="45"/>
      <c r="CLC1302" s="45"/>
      <c r="CLD1302" s="45"/>
      <c r="CLE1302" s="45"/>
      <c r="CLF1302" s="45"/>
      <c r="CLG1302" s="45"/>
      <c r="CLH1302" s="45"/>
      <c r="CLI1302" s="45"/>
      <c r="CLJ1302" s="45"/>
      <c r="CLK1302" s="45"/>
      <c r="CLL1302" s="45"/>
      <c r="CLM1302" s="45"/>
      <c r="CLN1302" s="45"/>
      <c r="CLO1302" s="45"/>
      <c r="CLP1302" s="45"/>
      <c r="CLQ1302" s="45"/>
      <c r="CLR1302" s="45"/>
      <c r="CLS1302" s="45"/>
      <c r="CLT1302" s="45"/>
      <c r="CLU1302" s="45"/>
      <c r="CLV1302" s="45"/>
      <c r="CLW1302" s="45"/>
      <c r="CLX1302" s="45"/>
      <c r="CLY1302" s="45"/>
      <c r="CLZ1302" s="45"/>
      <c r="CMA1302" s="45"/>
      <c r="CMB1302" s="45"/>
      <c r="CMC1302" s="45"/>
      <c r="CMD1302" s="45"/>
      <c r="CME1302" s="45"/>
      <c r="CMF1302" s="45"/>
      <c r="CMG1302" s="45"/>
      <c r="CMH1302" s="45"/>
      <c r="CMI1302" s="45"/>
      <c r="CMJ1302" s="45"/>
      <c r="CMK1302" s="45"/>
      <c r="CML1302" s="45"/>
      <c r="CMM1302" s="45"/>
      <c r="CMN1302" s="45"/>
      <c r="CMO1302" s="45"/>
      <c r="CMP1302" s="45"/>
      <c r="CMQ1302" s="45"/>
      <c r="CMR1302" s="45"/>
      <c r="CMS1302" s="45"/>
      <c r="CMT1302" s="45"/>
      <c r="CMU1302" s="45"/>
      <c r="CMV1302" s="45"/>
      <c r="CMW1302" s="45"/>
      <c r="CMX1302" s="45"/>
      <c r="CMY1302" s="45"/>
      <c r="CMZ1302" s="45"/>
      <c r="CNA1302" s="45"/>
      <c r="CNB1302" s="45"/>
      <c r="CNC1302" s="45"/>
      <c r="CND1302" s="45"/>
      <c r="CNE1302" s="45"/>
      <c r="CNF1302" s="45"/>
      <c r="CNG1302" s="45"/>
      <c r="CNH1302" s="45"/>
      <c r="CNI1302" s="45"/>
      <c r="CNJ1302" s="45"/>
      <c r="CNK1302" s="45"/>
      <c r="CNL1302" s="45"/>
      <c r="CNM1302" s="45"/>
      <c r="CNN1302" s="45"/>
      <c r="CNO1302" s="45"/>
      <c r="CNP1302" s="45"/>
      <c r="CNQ1302" s="45"/>
      <c r="CNR1302" s="45"/>
      <c r="CNS1302" s="45"/>
      <c r="CNT1302" s="45"/>
      <c r="CNU1302" s="45"/>
      <c r="CNV1302" s="45"/>
      <c r="CNW1302" s="45"/>
      <c r="CNX1302" s="45"/>
      <c r="CNY1302" s="45"/>
      <c r="CNZ1302" s="45"/>
      <c r="COA1302" s="45"/>
      <c r="COB1302" s="45"/>
      <c r="COC1302" s="45"/>
      <c r="COD1302" s="45"/>
      <c r="COE1302" s="45"/>
      <c r="COF1302" s="45"/>
      <c r="COG1302" s="45"/>
      <c r="COH1302" s="45"/>
      <c r="COI1302" s="45"/>
      <c r="COJ1302" s="45"/>
      <c r="COK1302" s="45"/>
      <c r="COL1302" s="45"/>
      <c r="COM1302" s="45"/>
      <c r="CON1302" s="45"/>
      <c r="COO1302" s="45"/>
      <c r="COP1302" s="45"/>
      <c r="COQ1302" s="45"/>
      <c r="COR1302" s="45"/>
      <c r="COS1302" s="45"/>
      <c r="COT1302" s="45"/>
      <c r="COU1302" s="45"/>
      <c r="COV1302" s="45"/>
      <c r="COW1302" s="45"/>
      <c r="COX1302" s="45"/>
      <c r="COY1302" s="45"/>
      <c r="COZ1302" s="45"/>
      <c r="CPA1302" s="45"/>
      <c r="CPB1302" s="45"/>
      <c r="CPC1302" s="45"/>
      <c r="CPD1302" s="45"/>
      <c r="CPE1302" s="45"/>
      <c r="CPF1302" s="45"/>
      <c r="CPG1302" s="45"/>
      <c r="CPH1302" s="45"/>
      <c r="CPI1302" s="45"/>
      <c r="CPJ1302" s="45"/>
      <c r="CPK1302" s="45"/>
      <c r="CPL1302" s="45"/>
      <c r="CPM1302" s="45"/>
      <c r="CPN1302" s="45"/>
      <c r="CPO1302" s="45"/>
      <c r="CPP1302" s="45"/>
      <c r="CPQ1302" s="45"/>
      <c r="CPR1302" s="45"/>
      <c r="CPS1302" s="45"/>
      <c r="CPT1302" s="45"/>
      <c r="CPU1302" s="45"/>
      <c r="CPV1302" s="45"/>
      <c r="CPW1302" s="45"/>
      <c r="CPX1302" s="45"/>
      <c r="CPY1302" s="45"/>
      <c r="CPZ1302" s="45"/>
      <c r="CQA1302" s="45"/>
      <c r="CQB1302" s="45"/>
      <c r="CQC1302" s="45"/>
      <c r="CQD1302" s="45"/>
      <c r="CQE1302" s="45"/>
      <c r="CQF1302" s="45"/>
      <c r="CQG1302" s="45"/>
      <c r="CQH1302" s="45"/>
      <c r="CQI1302" s="45"/>
      <c r="CQJ1302" s="45"/>
      <c r="CQK1302" s="45"/>
      <c r="CQL1302" s="45"/>
      <c r="CQM1302" s="45"/>
      <c r="CQN1302" s="45"/>
      <c r="CQO1302" s="45"/>
      <c r="CQP1302" s="45"/>
      <c r="CQQ1302" s="45"/>
      <c r="CQR1302" s="45"/>
      <c r="CQS1302" s="45"/>
      <c r="CQT1302" s="45"/>
      <c r="CQU1302" s="45"/>
      <c r="CQV1302" s="45"/>
      <c r="CQW1302" s="45"/>
      <c r="CQX1302" s="45"/>
      <c r="CQY1302" s="45"/>
      <c r="CQZ1302" s="45"/>
      <c r="CRA1302" s="45"/>
      <c r="CRB1302" s="45"/>
      <c r="CRC1302" s="45"/>
      <c r="CRD1302" s="45"/>
      <c r="CRE1302" s="45"/>
      <c r="CRF1302" s="45"/>
      <c r="CRG1302" s="45"/>
      <c r="CRH1302" s="45"/>
      <c r="CRI1302" s="45"/>
      <c r="CRJ1302" s="45"/>
      <c r="CRK1302" s="45"/>
      <c r="CRL1302" s="45"/>
      <c r="CRM1302" s="45"/>
      <c r="CRN1302" s="45"/>
      <c r="CRO1302" s="45"/>
      <c r="CRP1302" s="45"/>
      <c r="CRQ1302" s="45"/>
      <c r="CRR1302" s="45"/>
      <c r="CRS1302" s="45"/>
      <c r="CRT1302" s="45"/>
      <c r="CRU1302" s="45"/>
      <c r="CRV1302" s="45"/>
      <c r="CRW1302" s="45"/>
      <c r="CRX1302" s="45"/>
      <c r="CRY1302" s="45"/>
      <c r="CRZ1302" s="45"/>
      <c r="CSA1302" s="45"/>
      <c r="CSB1302" s="45"/>
      <c r="CSC1302" s="45"/>
      <c r="CSD1302" s="45"/>
      <c r="CSE1302" s="45"/>
      <c r="CSF1302" s="45"/>
      <c r="CSG1302" s="45"/>
      <c r="CSH1302" s="45"/>
      <c r="CSI1302" s="45"/>
      <c r="CSJ1302" s="45"/>
      <c r="CSK1302" s="45"/>
      <c r="CSL1302" s="45"/>
      <c r="CSM1302" s="45"/>
      <c r="CSN1302" s="45"/>
      <c r="CSO1302" s="45"/>
      <c r="CSP1302" s="45"/>
      <c r="CSQ1302" s="45"/>
      <c r="CSR1302" s="45"/>
      <c r="CSS1302" s="45"/>
      <c r="CST1302" s="45"/>
      <c r="CSU1302" s="45"/>
      <c r="CSV1302" s="45"/>
      <c r="CSW1302" s="45"/>
      <c r="CSX1302" s="45"/>
      <c r="CSY1302" s="45"/>
      <c r="CSZ1302" s="45"/>
      <c r="CTA1302" s="45"/>
      <c r="CTB1302" s="45"/>
      <c r="CTC1302" s="45"/>
      <c r="CTD1302" s="45"/>
      <c r="CTE1302" s="45"/>
      <c r="CTF1302" s="45"/>
      <c r="CTG1302" s="45"/>
      <c r="CTH1302" s="45"/>
      <c r="CTI1302" s="45"/>
      <c r="CTJ1302" s="45"/>
      <c r="CTK1302" s="45"/>
      <c r="CTL1302" s="45"/>
      <c r="CTM1302" s="45"/>
      <c r="CTN1302" s="45"/>
      <c r="CTO1302" s="45"/>
      <c r="CTP1302" s="45"/>
      <c r="CTQ1302" s="45"/>
      <c r="CTR1302" s="45"/>
      <c r="CTS1302" s="45"/>
      <c r="CTT1302" s="45"/>
      <c r="CTU1302" s="45"/>
      <c r="CTV1302" s="45"/>
      <c r="CTW1302" s="45"/>
      <c r="CTX1302" s="45"/>
      <c r="CTY1302" s="45"/>
      <c r="CTZ1302" s="45"/>
      <c r="CUA1302" s="45"/>
      <c r="CUB1302" s="45"/>
      <c r="CUC1302" s="45"/>
      <c r="CUD1302" s="45"/>
      <c r="CUE1302" s="45"/>
      <c r="CUF1302" s="45"/>
      <c r="CUG1302" s="45"/>
      <c r="CUH1302" s="45"/>
      <c r="CUI1302" s="45"/>
      <c r="CUJ1302" s="45"/>
      <c r="CUK1302" s="45"/>
      <c r="CUL1302" s="45"/>
      <c r="CUM1302" s="45"/>
      <c r="CUN1302" s="45"/>
      <c r="CUO1302" s="45"/>
      <c r="CUP1302" s="45"/>
      <c r="CUQ1302" s="45"/>
      <c r="CUR1302" s="45"/>
      <c r="CUS1302" s="45"/>
      <c r="CUT1302" s="45"/>
      <c r="CUU1302" s="45"/>
      <c r="CUV1302" s="45"/>
      <c r="CUW1302" s="45"/>
      <c r="CUX1302" s="45"/>
      <c r="CUY1302" s="45"/>
      <c r="CUZ1302" s="45"/>
      <c r="CVA1302" s="45"/>
      <c r="CVB1302" s="45"/>
      <c r="CVC1302" s="45"/>
      <c r="CVD1302" s="45"/>
      <c r="CVE1302" s="45"/>
      <c r="CVF1302" s="45"/>
      <c r="CVG1302" s="45"/>
      <c r="CVH1302" s="45"/>
      <c r="CVI1302" s="45"/>
      <c r="CVJ1302" s="45"/>
      <c r="CVK1302" s="45"/>
      <c r="CVL1302" s="45"/>
      <c r="CVM1302" s="45"/>
      <c r="CVN1302" s="45"/>
      <c r="CVO1302" s="45"/>
      <c r="CVP1302" s="45"/>
      <c r="CVQ1302" s="45"/>
      <c r="CVR1302" s="45"/>
      <c r="CVS1302" s="45"/>
      <c r="CVT1302" s="45"/>
      <c r="CVU1302" s="45"/>
      <c r="CVV1302" s="45"/>
      <c r="CVW1302" s="45"/>
      <c r="CVX1302" s="45"/>
      <c r="CVY1302" s="45"/>
      <c r="CVZ1302" s="45"/>
      <c r="CWA1302" s="45"/>
      <c r="CWB1302" s="45"/>
      <c r="CWC1302" s="45"/>
      <c r="CWD1302" s="45"/>
      <c r="CWE1302" s="45"/>
      <c r="CWF1302" s="45"/>
      <c r="CWG1302" s="45"/>
      <c r="CWH1302" s="45"/>
      <c r="CWI1302" s="45"/>
      <c r="CWJ1302" s="45"/>
      <c r="CWK1302" s="45"/>
      <c r="CWL1302" s="45"/>
      <c r="CWM1302" s="45"/>
      <c r="CWN1302" s="45"/>
      <c r="CWO1302" s="45"/>
      <c r="CWP1302" s="45"/>
      <c r="CWQ1302" s="45"/>
      <c r="CWR1302" s="45"/>
      <c r="CWS1302" s="45"/>
      <c r="CWT1302" s="45"/>
      <c r="CWU1302" s="45"/>
      <c r="CWV1302" s="45"/>
      <c r="CWW1302" s="45"/>
      <c r="CWX1302" s="45"/>
      <c r="CWY1302" s="45"/>
      <c r="CWZ1302" s="45"/>
      <c r="CXA1302" s="45"/>
      <c r="CXB1302" s="45"/>
      <c r="CXC1302" s="45"/>
      <c r="CXD1302" s="45"/>
      <c r="CXE1302" s="45"/>
      <c r="CXF1302" s="45"/>
      <c r="CXG1302" s="45"/>
      <c r="CXH1302" s="45"/>
      <c r="CXI1302" s="45"/>
      <c r="CXJ1302" s="45"/>
      <c r="CXK1302" s="45"/>
      <c r="CXL1302" s="45"/>
      <c r="CXM1302" s="45"/>
      <c r="CXN1302" s="45"/>
      <c r="CXO1302" s="45"/>
      <c r="CXP1302" s="45"/>
      <c r="CXQ1302" s="45"/>
      <c r="CXR1302" s="45"/>
      <c r="CXS1302" s="45"/>
      <c r="CXT1302" s="45"/>
      <c r="CXU1302" s="45"/>
      <c r="CXV1302" s="45"/>
      <c r="CXW1302" s="45"/>
      <c r="CXX1302" s="45"/>
      <c r="CXY1302" s="45"/>
      <c r="CXZ1302" s="45"/>
      <c r="CYA1302" s="45"/>
      <c r="CYB1302" s="45"/>
      <c r="CYC1302" s="45"/>
      <c r="CYD1302" s="45"/>
      <c r="CYE1302" s="45"/>
      <c r="CYF1302" s="45"/>
      <c r="CYG1302" s="45"/>
      <c r="CYH1302" s="45"/>
      <c r="CYI1302" s="45"/>
      <c r="CYJ1302" s="45"/>
      <c r="CYK1302" s="45"/>
      <c r="CYL1302" s="45"/>
      <c r="CYM1302" s="45"/>
      <c r="CYN1302" s="45"/>
      <c r="CYO1302" s="45"/>
      <c r="CYP1302" s="45"/>
      <c r="CYQ1302" s="45"/>
      <c r="CYR1302" s="45"/>
      <c r="CYS1302" s="45"/>
      <c r="CYT1302" s="45"/>
      <c r="CYU1302" s="45"/>
      <c r="CYV1302" s="45"/>
      <c r="CYW1302" s="45"/>
      <c r="CYX1302" s="45"/>
      <c r="CYY1302" s="45"/>
      <c r="CYZ1302" s="45"/>
      <c r="CZA1302" s="45"/>
      <c r="CZB1302" s="45"/>
      <c r="CZC1302" s="45"/>
      <c r="CZD1302" s="45"/>
      <c r="CZE1302" s="45"/>
      <c r="CZF1302" s="45"/>
      <c r="CZG1302" s="45"/>
      <c r="CZH1302" s="45"/>
      <c r="CZI1302" s="45"/>
      <c r="CZJ1302" s="45"/>
      <c r="CZK1302" s="45"/>
      <c r="CZL1302" s="45"/>
      <c r="CZM1302" s="45"/>
      <c r="CZN1302" s="45"/>
      <c r="CZO1302" s="45"/>
      <c r="CZP1302" s="45"/>
      <c r="CZQ1302" s="45"/>
      <c r="CZR1302" s="45"/>
      <c r="CZS1302" s="45"/>
      <c r="CZT1302" s="45"/>
      <c r="CZU1302" s="45"/>
      <c r="CZV1302" s="45"/>
      <c r="CZW1302" s="45"/>
      <c r="CZX1302" s="45"/>
      <c r="CZY1302" s="45"/>
      <c r="CZZ1302" s="45"/>
      <c r="DAA1302" s="45"/>
      <c r="DAB1302" s="45"/>
      <c r="DAC1302" s="45"/>
      <c r="DAD1302" s="45"/>
      <c r="DAE1302" s="45"/>
      <c r="DAF1302" s="45"/>
      <c r="DAG1302" s="45"/>
      <c r="DAH1302" s="45"/>
      <c r="DAI1302" s="45"/>
      <c r="DAJ1302" s="45"/>
      <c r="DAK1302" s="45"/>
      <c r="DAL1302" s="45"/>
      <c r="DAM1302" s="45"/>
      <c r="DAN1302" s="45"/>
      <c r="DAO1302" s="45"/>
      <c r="DAP1302" s="45"/>
      <c r="DAQ1302" s="45"/>
      <c r="DAR1302" s="45"/>
      <c r="DAS1302" s="45"/>
      <c r="DAT1302" s="45"/>
      <c r="DAU1302" s="45"/>
      <c r="DAV1302" s="45"/>
      <c r="DAW1302" s="45"/>
      <c r="DAX1302" s="45"/>
      <c r="DAY1302" s="45"/>
      <c r="DAZ1302" s="45"/>
      <c r="DBA1302" s="45"/>
      <c r="DBB1302" s="45"/>
      <c r="DBC1302" s="45"/>
      <c r="DBD1302" s="45"/>
      <c r="DBE1302" s="45"/>
      <c r="DBF1302" s="45"/>
      <c r="DBG1302" s="45"/>
      <c r="DBH1302" s="45"/>
      <c r="DBI1302" s="45"/>
      <c r="DBJ1302" s="45"/>
      <c r="DBK1302" s="45"/>
      <c r="DBL1302" s="45"/>
      <c r="DBM1302" s="45"/>
      <c r="DBN1302" s="45"/>
      <c r="DBO1302" s="45"/>
      <c r="DBP1302" s="45"/>
      <c r="DBQ1302" s="45"/>
      <c r="DBR1302" s="45"/>
      <c r="DBS1302" s="45"/>
      <c r="DBT1302" s="45"/>
      <c r="DBU1302" s="45"/>
      <c r="DBV1302" s="45"/>
      <c r="DBW1302" s="45"/>
      <c r="DBX1302" s="45"/>
      <c r="DBY1302" s="45"/>
      <c r="DBZ1302" s="45"/>
      <c r="DCA1302" s="45"/>
      <c r="DCB1302" s="45"/>
      <c r="DCC1302" s="45"/>
      <c r="DCD1302" s="45"/>
      <c r="DCE1302" s="45"/>
      <c r="DCF1302" s="45"/>
      <c r="DCG1302" s="45"/>
      <c r="DCH1302" s="45"/>
      <c r="DCI1302" s="45"/>
      <c r="DCJ1302" s="45"/>
      <c r="DCK1302" s="45"/>
      <c r="DCL1302" s="45"/>
      <c r="DCM1302" s="45"/>
      <c r="DCN1302" s="45"/>
      <c r="DCO1302" s="45"/>
      <c r="DCP1302" s="45"/>
      <c r="DCQ1302" s="45"/>
      <c r="DCR1302" s="45"/>
      <c r="DCS1302" s="45"/>
      <c r="DCT1302" s="45"/>
      <c r="DCU1302" s="45"/>
      <c r="DCV1302" s="45"/>
      <c r="DCW1302" s="45"/>
      <c r="DCX1302" s="45"/>
      <c r="DCY1302" s="45"/>
      <c r="DCZ1302" s="45"/>
      <c r="DDA1302" s="45"/>
      <c r="DDB1302" s="45"/>
      <c r="DDC1302" s="45"/>
      <c r="DDD1302" s="45"/>
      <c r="DDE1302" s="45"/>
      <c r="DDF1302" s="45"/>
      <c r="DDG1302" s="45"/>
      <c r="DDH1302" s="45"/>
      <c r="DDI1302" s="45"/>
      <c r="DDJ1302" s="45"/>
      <c r="DDK1302" s="45"/>
      <c r="DDL1302" s="45"/>
      <c r="DDM1302" s="45"/>
      <c r="DDN1302" s="45"/>
      <c r="DDO1302" s="45"/>
      <c r="DDP1302" s="45"/>
      <c r="DDQ1302" s="45"/>
      <c r="DDR1302" s="45"/>
      <c r="DDS1302" s="45"/>
      <c r="DDT1302" s="45"/>
      <c r="DDU1302" s="45"/>
      <c r="DDV1302" s="45"/>
      <c r="DDW1302" s="45"/>
      <c r="DDX1302" s="45"/>
      <c r="DDY1302" s="45"/>
      <c r="DDZ1302" s="45"/>
      <c r="DEA1302" s="45"/>
      <c r="DEB1302" s="45"/>
      <c r="DEC1302" s="45"/>
      <c r="DED1302" s="45"/>
      <c r="DEE1302" s="45"/>
      <c r="DEF1302" s="45"/>
      <c r="DEG1302" s="45"/>
      <c r="DEH1302" s="45"/>
      <c r="DEI1302" s="45"/>
      <c r="DEJ1302" s="45"/>
      <c r="DEK1302" s="45"/>
      <c r="DEL1302" s="45"/>
      <c r="DEM1302" s="45"/>
      <c r="DEN1302" s="45"/>
      <c r="DEO1302" s="45"/>
      <c r="DEP1302" s="45"/>
      <c r="DEQ1302" s="45"/>
      <c r="DER1302" s="45"/>
      <c r="DES1302" s="45"/>
      <c r="DET1302" s="45"/>
      <c r="DEU1302" s="45"/>
      <c r="DEV1302" s="45"/>
      <c r="DEW1302" s="45"/>
      <c r="DEX1302" s="45"/>
      <c r="DEY1302" s="45"/>
      <c r="DEZ1302" s="45"/>
      <c r="DFA1302" s="45"/>
      <c r="DFB1302" s="45"/>
      <c r="DFC1302" s="45"/>
      <c r="DFD1302" s="45"/>
      <c r="DFE1302" s="45"/>
      <c r="DFF1302" s="45"/>
      <c r="DFG1302" s="45"/>
      <c r="DFH1302" s="45"/>
      <c r="DFI1302" s="45"/>
      <c r="DFJ1302" s="45"/>
      <c r="DFK1302" s="45"/>
      <c r="DFL1302" s="45"/>
      <c r="DFM1302" s="45"/>
      <c r="DFN1302" s="45"/>
      <c r="DFO1302" s="45"/>
      <c r="DFP1302" s="45"/>
      <c r="DFQ1302" s="45"/>
      <c r="DFR1302" s="45"/>
      <c r="DFS1302" s="45"/>
      <c r="DFT1302" s="45"/>
      <c r="DFU1302" s="45"/>
      <c r="DFV1302" s="45"/>
      <c r="DFW1302" s="45"/>
      <c r="DFX1302" s="45"/>
      <c r="DFY1302" s="45"/>
      <c r="DFZ1302" s="45"/>
      <c r="DGA1302" s="45"/>
      <c r="DGB1302" s="45"/>
      <c r="DGC1302" s="45"/>
      <c r="DGD1302" s="45"/>
      <c r="DGE1302" s="45"/>
      <c r="DGF1302" s="45"/>
      <c r="DGG1302" s="45"/>
      <c r="DGH1302" s="45"/>
      <c r="DGI1302" s="45"/>
      <c r="DGJ1302" s="45"/>
      <c r="DGK1302" s="45"/>
      <c r="DGL1302" s="45"/>
      <c r="DGM1302" s="45"/>
      <c r="DGN1302" s="45"/>
      <c r="DGO1302" s="45"/>
      <c r="DGP1302" s="45"/>
      <c r="DGQ1302" s="45"/>
      <c r="DGR1302" s="45"/>
      <c r="DGS1302" s="45"/>
      <c r="DGT1302" s="45"/>
      <c r="DGU1302" s="45"/>
      <c r="DGV1302" s="45"/>
      <c r="DGW1302" s="45"/>
      <c r="DGX1302" s="45"/>
      <c r="DGY1302" s="45"/>
      <c r="DGZ1302" s="45"/>
      <c r="DHA1302" s="45"/>
      <c r="DHB1302" s="45"/>
      <c r="DHC1302" s="45"/>
      <c r="DHD1302" s="45"/>
      <c r="DHE1302" s="45"/>
      <c r="DHF1302" s="45"/>
      <c r="DHG1302" s="45"/>
      <c r="DHH1302" s="45"/>
      <c r="DHI1302" s="45"/>
      <c r="DHJ1302" s="45"/>
      <c r="DHK1302" s="45"/>
      <c r="DHL1302" s="45"/>
      <c r="DHM1302" s="45"/>
      <c r="DHN1302" s="45"/>
      <c r="DHO1302" s="45"/>
      <c r="DHP1302" s="45"/>
      <c r="DHQ1302" s="45"/>
      <c r="DHR1302" s="45"/>
      <c r="DHS1302" s="45"/>
      <c r="DHT1302" s="45"/>
      <c r="DHU1302" s="45"/>
      <c r="DHV1302" s="45"/>
      <c r="DHW1302" s="45"/>
      <c r="DHX1302" s="45"/>
      <c r="DHY1302" s="45"/>
      <c r="DHZ1302" s="45"/>
      <c r="DIA1302" s="45"/>
      <c r="DIB1302" s="45"/>
      <c r="DIC1302" s="45"/>
      <c r="DID1302" s="45"/>
      <c r="DIE1302" s="45"/>
      <c r="DIF1302" s="45"/>
      <c r="DIG1302" s="45"/>
      <c r="DIH1302" s="45"/>
      <c r="DII1302" s="45"/>
      <c r="DIJ1302" s="45"/>
      <c r="DIK1302" s="45"/>
      <c r="DIL1302" s="45"/>
      <c r="DIM1302" s="45"/>
      <c r="DIN1302" s="45"/>
      <c r="DIO1302" s="45"/>
      <c r="DIP1302" s="45"/>
      <c r="DIQ1302" s="45"/>
      <c r="DIR1302" s="45"/>
      <c r="DIS1302" s="45"/>
      <c r="DIT1302" s="45"/>
      <c r="DIU1302" s="45"/>
      <c r="DIV1302" s="45"/>
      <c r="DIW1302" s="45"/>
      <c r="DIX1302" s="45"/>
      <c r="DIY1302" s="45"/>
      <c r="DIZ1302" s="45"/>
      <c r="DJA1302" s="45"/>
      <c r="DJB1302" s="45"/>
      <c r="DJC1302" s="45"/>
      <c r="DJD1302" s="45"/>
      <c r="DJE1302" s="45"/>
      <c r="DJF1302" s="45"/>
      <c r="DJG1302" s="45"/>
      <c r="DJH1302" s="45"/>
      <c r="DJI1302" s="45"/>
      <c r="DJJ1302" s="45"/>
      <c r="DJK1302" s="45"/>
      <c r="DJL1302" s="45"/>
      <c r="DJM1302" s="45"/>
      <c r="DJN1302" s="45"/>
      <c r="DJO1302" s="45"/>
      <c r="DJP1302" s="45"/>
      <c r="DJQ1302" s="45"/>
      <c r="DJR1302" s="45"/>
      <c r="DJS1302" s="45"/>
      <c r="DJT1302" s="45"/>
      <c r="DJU1302" s="45"/>
      <c r="DJV1302" s="45"/>
      <c r="DJW1302" s="45"/>
      <c r="DJX1302" s="45"/>
      <c r="DJY1302" s="45"/>
      <c r="DJZ1302" s="45"/>
      <c r="DKA1302" s="45"/>
      <c r="DKB1302" s="45"/>
      <c r="DKC1302" s="45"/>
      <c r="DKD1302" s="45"/>
      <c r="DKE1302" s="45"/>
      <c r="DKF1302" s="45"/>
      <c r="DKG1302" s="45"/>
      <c r="DKH1302" s="45"/>
      <c r="DKI1302" s="45"/>
      <c r="DKJ1302" s="45"/>
      <c r="DKK1302" s="45"/>
      <c r="DKL1302" s="45"/>
      <c r="DKM1302" s="45"/>
      <c r="DKN1302" s="45"/>
      <c r="DKO1302" s="45"/>
      <c r="DKP1302" s="45"/>
      <c r="DKQ1302" s="45"/>
      <c r="DKR1302" s="45"/>
      <c r="DKS1302" s="45"/>
      <c r="DKT1302" s="45"/>
      <c r="DKU1302" s="45"/>
      <c r="DKV1302" s="45"/>
      <c r="DKW1302" s="45"/>
      <c r="DKX1302" s="45"/>
      <c r="DKY1302" s="45"/>
      <c r="DKZ1302" s="45"/>
      <c r="DLA1302" s="45"/>
      <c r="DLB1302" s="45"/>
      <c r="DLC1302" s="45"/>
      <c r="DLD1302" s="45"/>
      <c r="DLE1302" s="45"/>
      <c r="DLF1302" s="45"/>
      <c r="DLG1302" s="45"/>
      <c r="DLH1302" s="45"/>
      <c r="DLI1302" s="45"/>
      <c r="DLJ1302" s="45"/>
      <c r="DLK1302" s="45"/>
      <c r="DLL1302" s="45"/>
      <c r="DLM1302" s="45"/>
      <c r="DLN1302" s="45"/>
      <c r="DLO1302" s="45"/>
      <c r="DLP1302" s="45"/>
      <c r="DLQ1302" s="45"/>
      <c r="DLR1302" s="45"/>
      <c r="DLS1302" s="45"/>
      <c r="DLT1302" s="45"/>
      <c r="DLU1302" s="45"/>
      <c r="DLV1302" s="45"/>
      <c r="DLW1302" s="45"/>
      <c r="DLX1302" s="45"/>
      <c r="DLY1302" s="45"/>
      <c r="DLZ1302" s="45"/>
      <c r="DMA1302" s="45"/>
      <c r="DMB1302" s="45"/>
      <c r="DMC1302" s="45"/>
      <c r="DMD1302" s="45"/>
      <c r="DME1302" s="45"/>
      <c r="DMF1302" s="45"/>
      <c r="DMG1302" s="45"/>
      <c r="DMH1302" s="45"/>
      <c r="DMI1302" s="45"/>
      <c r="DMJ1302" s="45"/>
      <c r="DMK1302" s="45"/>
      <c r="DML1302" s="45"/>
      <c r="DMM1302" s="45"/>
      <c r="DMN1302" s="45"/>
      <c r="DMO1302" s="45"/>
      <c r="DMP1302" s="45"/>
      <c r="DMQ1302" s="45"/>
      <c r="DMR1302" s="45"/>
      <c r="DMS1302" s="45"/>
      <c r="DMT1302" s="45"/>
      <c r="DMU1302" s="45"/>
      <c r="DMV1302" s="45"/>
      <c r="DMW1302" s="45"/>
      <c r="DMX1302" s="45"/>
      <c r="DMY1302" s="45"/>
      <c r="DMZ1302" s="45"/>
      <c r="DNA1302" s="45"/>
      <c r="DNB1302" s="45"/>
      <c r="DNC1302" s="45"/>
      <c r="DND1302" s="45"/>
      <c r="DNE1302" s="45"/>
      <c r="DNF1302" s="45"/>
      <c r="DNG1302" s="45"/>
      <c r="DNH1302" s="45"/>
      <c r="DNI1302" s="45"/>
      <c r="DNJ1302" s="45"/>
      <c r="DNK1302" s="45"/>
      <c r="DNL1302" s="45"/>
      <c r="DNM1302" s="45"/>
      <c r="DNN1302" s="45"/>
      <c r="DNO1302" s="45"/>
      <c r="DNP1302" s="45"/>
      <c r="DNQ1302" s="45"/>
      <c r="DNR1302" s="45"/>
      <c r="DNS1302" s="45"/>
      <c r="DNT1302" s="45"/>
      <c r="DNU1302" s="45"/>
      <c r="DNV1302" s="45"/>
      <c r="DNW1302" s="45"/>
      <c r="DNX1302" s="45"/>
      <c r="DNY1302" s="45"/>
      <c r="DNZ1302" s="45"/>
      <c r="DOA1302" s="45"/>
      <c r="DOB1302" s="45"/>
      <c r="DOC1302" s="45"/>
      <c r="DOD1302" s="45"/>
      <c r="DOE1302" s="45"/>
      <c r="DOF1302" s="45"/>
      <c r="DOG1302" s="45"/>
      <c r="DOH1302" s="45"/>
      <c r="DOI1302" s="45"/>
      <c r="DOJ1302" s="45"/>
      <c r="DOK1302" s="45"/>
      <c r="DOL1302" s="45"/>
      <c r="DOM1302" s="45"/>
      <c r="DON1302" s="45"/>
      <c r="DOO1302" s="45"/>
      <c r="DOP1302" s="45"/>
      <c r="DOQ1302" s="45"/>
      <c r="DOR1302" s="45"/>
      <c r="DOS1302" s="45"/>
      <c r="DOT1302" s="45"/>
      <c r="DOU1302" s="45"/>
      <c r="DOV1302" s="45"/>
      <c r="DOW1302" s="45"/>
      <c r="DOX1302" s="45"/>
      <c r="DOY1302" s="45"/>
      <c r="DOZ1302" s="45"/>
      <c r="DPA1302" s="45"/>
      <c r="DPB1302" s="45"/>
      <c r="DPC1302" s="45"/>
      <c r="DPD1302" s="45"/>
      <c r="DPE1302" s="45"/>
      <c r="DPF1302" s="45"/>
      <c r="DPG1302" s="45"/>
      <c r="DPH1302" s="45"/>
      <c r="DPI1302" s="45"/>
      <c r="DPJ1302" s="45"/>
      <c r="DPK1302" s="45"/>
      <c r="DPL1302" s="45"/>
      <c r="DPM1302" s="45"/>
      <c r="DPN1302" s="45"/>
      <c r="DPO1302" s="45"/>
      <c r="DPP1302" s="45"/>
      <c r="DPQ1302" s="45"/>
      <c r="DPR1302" s="45"/>
      <c r="DPS1302" s="45"/>
      <c r="DPT1302" s="45"/>
      <c r="DPU1302" s="45"/>
      <c r="DPV1302" s="45"/>
      <c r="DPW1302" s="45"/>
      <c r="DPX1302" s="45"/>
      <c r="DPY1302" s="45"/>
      <c r="DPZ1302" s="45"/>
      <c r="DQA1302" s="45"/>
      <c r="DQB1302" s="45"/>
      <c r="DQC1302" s="45"/>
      <c r="DQD1302" s="45"/>
      <c r="DQE1302" s="45"/>
      <c r="DQF1302" s="45"/>
      <c r="DQG1302" s="45"/>
      <c r="DQH1302" s="45"/>
      <c r="DQI1302" s="45"/>
      <c r="DQJ1302" s="45"/>
      <c r="DQK1302" s="45"/>
      <c r="DQL1302" s="45"/>
      <c r="DQM1302" s="45"/>
      <c r="DQN1302" s="45"/>
      <c r="DQO1302" s="45"/>
      <c r="DQP1302" s="45"/>
      <c r="DQQ1302" s="45"/>
      <c r="DQR1302" s="45"/>
      <c r="DQS1302" s="45"/>
      <c r="DQT1302" s="45"/>
      <c r="DQU1302" s="45"/>
      <c r="DQV1302" s="45"/>
      <c r="DQW1302" s="45"/>
      <c r="DQX1302" s="45"/>
      <c r="DQY1302" s="45"/>
      <c r="DQZ1302" s="45"/>
      <c r="DRA1302" s="45"/>
      <c r="DRB1302" s="45"/>
      <c r="DRC1302" s="45"/>
      <c r="DRD1302" s="45"/>
      <c r="DRE1302" s="45"/>
      <c r="DRF1302" s="45"/>
      <c r="DRG1302" s="45"/>
      <c r="DRH1302" s="45"/>
      <c r="DRI1302" s="45"/>
      <c r="DRJ1302" s="45"/>
      <c r="DRK1302" s="45"/>
      <c r="DRL1302" s="45"/>
      <c r="DRM1302" s="45"/>
      <c r="DRN1302" s="45"/>
      <c r="DRO1302" s="45"/>
      <c r="DRP1302" s="45"/>
      <c r="DRQ1302" s="45"/>
      <c r="DRR1302" s="45"/>
      <c r="DRS1302" s="45"/>
      <c r="DRT1302" s="45"/>
      <c r="DRU1302" s="45"/>
      <c r="DRV1302" s="45"/>
      <c r="DRW1302" s="45"/>
      <c r="DRX1302" s="45"/>
      <c r="DRY1302" s="45"/>
      <c r="DRZ1302" s="45"/>
      <c r="DSA1302" s="45"/>
      <c r="DSB1302" s="45"/>
      <c r="DSC1302" s="45"/>
      <c r="DSD1302" s="45"/>
      <c r="DSE1302" s="45"/>
      <c r="DSF1302" s="45"/>
      <c r="DSG1302" s="45"/>
      <c r="DSH1302" s="45"/>
      <c r="DSI1302" s="45"/>
      <c r="DSJ1302" s="45"/>
      <c r="DSK1302" s="45"/>
      <c r="DSL1302" s="45"/>
      <c r="DSM1302" s="45"/>
      <c r="DSN1302" s="45"/>
      <c r="DSO1302" s="45"/>
      <c r="DSP1302" s="45"/>
      <c r="DSQ1302" s="45"/>
      <c r="DSR1302" s="45"/>
      <c r="DSS1302" s="45"/>
      <c r="DST1302" s="45"/>
      <c r="DSU1302" s="45"/>
      <c r="DSV1302" s="45"/>
      <c r="DSW1302" s="45"/>
      <c r="DSX1302" s="45"/>
      <c r="DSY1302" s="45"/>
      <c r="DSZ1302" s="45"/>
      <c r="DTA1302" s="45"/>
      <c r="DTB1302" s="45"/>
      <c r="DTC1302" s="45"/>
      <c r="DTD1302" s="45"/>
      <c r="DTE1302" s="45"/>
      <c r="DTF1302" s="45"/>
      <c r="DTG1302" s="45"/>
      <c r="DTH1302" s="45"/>
      <c r="DTI1302" s="45"/>
      <c r="DTJ1302" s="45"/>
      <c r="DTK1302" s="45"/>
      <c r="DTL1302" s="45"/>
      <c r="DTM1302" s="45"/>
      <c r="DTN1302" s="45"/>
      <c r="DTO1302" s="45"/>
      <c r="DTP1302" s="45"/>
      <c r="DTQ1302" s="45"/>
      <c r="DTR1302" s="45"/>
      <c r="DTS1302" s="45"/>
      <c r="DTT1302" s="45"/>
      <c r="DTU1302" s="45"/>
      <c r="DTV1302" s="45"/>
      <c r="DTW1302" s="45"/>
      <c r="DTX1302" s="45"/>
      <c r="DTY1302" s="45"/>
      <c r="DTZ1302" s="45"/>
      <c r="DUA1302" s="45"/>
      <c r="DUB1302" s="45"/>
      <c r="DUC1302" s="45"/>
      <c r="DUD1302" s="45"/>
      <c r="DUE1302" s="45"/>
      <c r="DUF1302" s="45"/>
      <c r="DUG1302" s="45"/>
      <c r="DUH1302" s="45"/>
      <c r="DUI1302" s="45"/>
      <c r="DUJ1302" s="45"/>
      <c r="DUK1302" s="45"/>
      <c r="DUL1302" s="45"/>
      <c r="DUM1302" s="45"/>
      <c r="DUN1302" s="45"/>
      <c r="DUO1302" s="45"/>
      <c r="DUP1302" s="45"/>
      <c r="DUQ1302" s="45"/>
      <c r="DUR1302" s="45"/>
      <c r="DUS1302" s="45"/>
      <c r="DUT1302" s="45"/>
      <c r="DUU1302" s="45"/>
      <c r="DUV1302" s="45"/>
      <c r="DUW1302" s="45"/>
      <c r="DUX1302" s="45"/>
      <c r="DUY1302" s="45"/>
      <c r="DUZ1302" s="45"/>
      <c r="DVA1302" s="45"/>
      <c r="DVB1302" s="45"/>
      <c r="DVC1302" s="45"/>
      <c r="DVD1302" s="45"/>
      <c r="DVE1302" s="45"/>
      <c r="DVF1302" s="45"/>
      <c r="DVG1302" s="45"/>
      <c r="DVH1302" s="45"/>
      <c r="DVI1302" s="45"/>
      <c r="DVJ1302" s="45"/>
      <c r="DVK1302" s="45"/>
      <c r="DVL1302" s="45"/>
      <c r="DVM1302" s="45"/>
      <c r="DVN1302" s="45"/>
      <c r="DVO1302" s="45"/>
      <c r="DVP1302" s="45"/>
      <c r="DVQ1302" s="45"/>
      <c r="DVR1302" s="45"/>
      <c r="DVS1302" s="45"/>
      <c r="DVT1302" s="45"/>
      <c r="DVU1302" s="45"/>
      <c r="DVV1302" s="45"/>
      <c r="DVW1302" s="45"/>
      <c r="DVX1302" s="45"/>
      <c r="DVY1302" s="45"/>
      <c r="DVZ1302" s="45"/>
      <c r="DWA1302" s="45"/>
      <c r="DWB1302" s="45"/>
      <c r="DWC1302" s="45"/>
      <c r="DWD1302" s="45"/>
      <c r="DWE1302" s="45"/>
      <c r="DWF1302" s="45"/>
      <c r="DWG1302" s="45"/>
      <c r="DWH1302" s="45"/>
      <c r="DWI1302" s="45"/>
      <c r="DWJ1302" s="45"/>
      <c r="DWK1302" s="45"/>
      <c r="DWL1302" s="45"/>
      <c r="DWM1302" s="45"/>
      <c r="DWN1302" s="45"/>
      <c r="DWO1302" s="45"/>
      <c r="DWP1302" s="45"/>
      <c r="DWQ1302" s="45"/>
      <c r="DWR1302" s="45"/>
      <c r="DWS1302" s="45"/>
      <c r="DWT1302" s="45"/>
      <c r="DWU1302" s="45"/>
      <c r="DWV1302" s="45"/>
      <c r="DWW1302" s="45"/>
      <c r="DWX1302" s="45"/>
      <c r="DWY1302" s="45"/>
      <c r="DWZ1302" s="45"/>
      <c r="DXA1302" s="45"/>
      <c r="DXB1302" s="45"/>
      <c r="DXC1302" s="45"/>
      <c r="DXD1302" s="45"/>
      <c r="DXE1302" s="45"/>
      <c r="DXF1302" s="45"/>
      <c r="DXG1302" s="45"/>
      <c r="DXH1302" s="45"/>
      <c r="DXI1302" s="45"/>
      <c r="DXJ1302" s="45"/>
      <c r="DXK1302" s="45"/>
      <c r="DXL1302" s="45"/>
      <c r="DXM1302" s="45"/>
      <c r="DXN1302" s="45"/>
      <c r="DXO1302" s="45"/>
      <c r="DXP1302" s="45"/>
      <c r="DXQ1302" s="45"/>
      <c r="DXR1302" s="45"/>
      <c r="DXS1302" s="45"/>
      <c r="DXT1302" s="45"/>
      <c r="DXU1302" s="45"/>
      <c r="DXV1302" s="45"/>
      <c r="DXW1302" s="45"/>
      <c r="DXX1302" s="45"/>
      <c r="DXY1302" s="45"/>
      <c r="DXZ1302" s="45"/>
      <c r="DYA1302" s="45"/>
      <c r="DYB1302" s="45"/>
      <c r="DYC1302" s="45"/>
      <c r="DYD1302" s="45"/>
      <c r="DYE1302" s="45"/>
      <c r="DYF1302" s="45"/>
      <c r="DYG1302" s="45"/>
      <c r="DYH1302" s="45"/>
      <c r="DYI1302" s="45"/>
      <c r="DYJ1302" s="45"/>
      <c r="DYK1302" s="45"/>
      <c r="DYL1302" s="45"/>
      <c r="DYM1302" s="45"/>
      <c r="DYN1302" s="45"/>
      <c r="DYO1302" s="45"/>
      <c r="DYP1302" s="45"/>
      <c r="DYQ1302" s="45"/>
      <c r="DYR1302" s="45"/>
      <c r="DYS1302" s="45"/>
      <c r="DYT1302" s="45"/>
      <c r="DYU1302" s="45"/>
      <c r="DYV1302" s="45"/>
      <c r="DYW1302" s="45"/>
      <c r="DYX1302" s="45"/>
      <c r="DYY1302" s="45"/>
      <c r="DYZ1302" s="45"/>
      <c r="DZA1302" s="45"/>
      <c r="DZB1302" s="45"/>
      <c r="DZC1302" s="45"/>
      <c r="DZD1302" s="45"/>
      <c r="DZE1302" s="45"/>
      <c r="DZF1302" s="45"/>
      <c r="DZG1302" s="45"/>
      <c r="DZH1302" s="45"/>
      <c r="DZI1302" s="45"/>
      <c r="DZJ1302" s="45"/>
      <c r="DZK1302" s="45"/>
      <c r="DZL1302" s="45"/>
      <c r="DZM1302" s="45"/>
      <c r="DZN1302" s="45"/>
      <c r="DZO1302" s="45"/>
      <c r="DZP1302" s="45"/>
      <c r="DZQ1302" s="45"/>
      <c r="DZR1302" s="45"/>
      <c r="DZS1302" s="45"/>
      <c r="DZT1302" s="45"/>
      <c r="DZU1302" s="45"/>
      <c r="DZV1302" s="45"/>
      <c r="DZW1302" s="45"/>
      <c r="DZX1302" s="45"/>
      <c r="DZY1302" s="45"/>
      <c r="DZZ1302" s="45"/>
      <c r="EAA1302" s="45"/>
      <c r="EAB1302" s="45"/>
      <c r="EAC1302" s="45"/>
      <c r="EAD1302" s="45"/>
      <c r="EAE1302" s="45"/>
      <c r="EAF1302" s="45"/>
      <c r="EAG1302" s="45"/>
      <c r="EAH1302" s="45"/>
      <c r="EAI1302" s="45"/>
      <c r="EAJ1302" s="45"/>
      <c r="EAK1302" s="45"/>
      <c r="EAL1302" s="45"/>
      <c r="EAM1302" s="45"/>
      <c r="EAN1302" s="45"/>
      <c r="EAO1302" s="45"/>
      <c r="EAP1302" s="45"/>
      <c r="EAQ1302" s="45"/>
      <c r="EAR1302" s="45"/>
      <c r="EAS1302" s="45"/>
      <c r="EAT1302" s="45"/>
      <c r="EAU1302" s="45"/>
      <c r="EAV1302" s="45"/>
      <c r="EAW1302" s="45"/>
      <c r="EAX1302" s="45"/>
      <c r="EAY1302" s="45"/>
      <c r="EAZ1302" s="45"/>
      <c r="EBA1302" s="45"/>
      <c r="EBB1302" s="45"/>
      <c r="EBC1302" s="45"/>
      <c r="EBD1302" s="45"/>
      <c r="EBE1302" s="45"/>
      <c r="EBF1302" s="45"/>
      <c r="EBG1302" s="45"/>
      <c r="EBH1302" s="45"/>
      <c r="EBI1302" s="45"/>
      <c r="EBJ1302" s="45"/>
      <c r="EBK1302" s="45"/>
      <c r="EBL1302" s="45"/>
      <c r="EBM1302" s="45"/>
      <c r="EBN1302" s="45"/>
      <c r="EBO1302" s="45"/>
      <c r="EBP1302" s="45"/>
      <c r="EBQ1302" s="45"/>
      <c r="EBR1302" s="45"/>
      <c r="EBS1302" s="45"/>
      <c r="EBT1302" s="45"/>
      <c r="EBU1302" s="45"/>
      <c r="EBV1302" s="45"/>
      <c r="EBW1302" s="45"/>
      <c r="EBX1302" s="45"/>
      <c r="EBY1302" s="45"/>
      <c r="EBZ1302" s="45"/>
      <c r="ECA1302" s="45"/>
      <c r="ECB1302" s="45"/>
      <c r="ECC1302" s="45"/>
      <c r="ECD1302" s="45"/>
      <c r="ECE1302" s="45"/>
      <c r="ECF1302" s="45"/>
      <c r="ECG1302" s="45"/>
      <c r="ECH1302" s="45"/>
      <c r="ECI1302" s="45"/>
      <c r="ECJ1302" s="45"/>
      <c r="ECK1302" s="45"/>
      <c r="ECL1302" s="45"/>
      <c r="ECM1302" s="45"/>
      <c r="ECN1302" s="45"/>
      <c r="ECO1302" s="45"/>
      <c r="ECP1302" s="45"/>
      <c r="ECQ1302" s="45"/>
      <c r="ECR1302" s="45"/>
      <c r="ECS1302" s="45"/>
      <c r="ECT1302" s="45"/>
      <c r="ECU1302" s="45"/>
      <c r="ECV1302" s="45"/>
      <c r="ECW1302" s="45"/>
      <c r="ECX1302" s="45"/>
      <c r="ECY1302" s="45"/>
      <c r="ECZ1302" s="45"/>
      <c r="EDA1302" s="45"/>
      <c r="EDB1302" s="45"/>
      <c r="EDC1302" s="45"/>
      <c r="EDD1302" s="45"/>
      <c r="EDE1302" s="45"/>
      <c r="EDF1302" s="45"/>
      <c r="EDG1302" s="45"/>
      <c r="EDH1302" s="45"/>
      <c r="EDI1302" s="45"/>
      <c r="EDJ1302" s="45"/>
      <c r="EDK1302" s="45"/>
      <c r="EDL1302" s="45"/>
      <c r="EDM1302" s="45"/>
      <c r="EDN1302" s="45"/>
      <c r="EDO1302" s="45"/>
      <c r="EDP1302" s="45"/>
      <c r="EDQ1302" s="45"/>
      <c r="EDR1302" s="45"/>
      <c r="EDS1302" s="45"/>
      <c r="EDT1302" s="45"/>
      <c r="EDU1302" s="45"/>
      <c r="EDV1302" s="45"/>
      <c r="EDW1302" s="45"/>
      <c r="EDX1302" s="45"/>
      <c r="EDY1302" s="45"/>
      <c r="EDZ1302" s="45"/>
      <c r="EEA1302" s="45"/>
      <c r="EEB1302" s="45"/>
      <c r="EEC1302" s="45"/>
      <c r="EED1302" s="45"/>
      <c r="EEE1302" s="45"/>
      <c r="EEF1302" s="45"/>
      <c r="EEG1302" s="45"/>
      <c r="EEH1302" s="45"/>
      <c r="EEI1302" s="45"/>
      <c r="EEJ1302" s="45"/>
      <c r="EEK1302" s="45"/>
      <c r="EEL1302" s="45"/>
      <c r="EEM1302" s="45"/>
      <c r="EEN1302" s="45"/>
      <c r="EEO1302" s="45"/>
      <c r="EEP1302" s="45"/>
      <c r="EEQ1302" s="45"/>
      <c r="EER1302" s="45"/>
      <c r="EES1302" s="45"/>
      <c r="EET1302" s="45"/>
      <c r="EEU1302" s="45"/>
      <c r="EEV1302" s="45"/>
      <c r="EEW1302" s="45"/>
      <c r="EEX1302" s="45"/>
      <c r="EEY1302" s="45"/>
      <c r="EEZ1302" s="45"/>
      <c r="EFA1302" s="45"/>
      <c r="EFB1302" s="45"/>
      <c r="EFC1302" s="45"/>
      <c r="EFD1302" s="45"/>
      <c r="EFE1302" s="45"/>
      <c r="EFF1302" s="45"/>
      <c r="EFG1302" s="45"/>
      <c r="EFH1302" s="45"/>
      <c r="EFI1302" s="45"/>
      <c r="EFJ1302" s="45"/>
      <c r="EFK1302" s="45"/>
      <c r="EFL1302" s="45"/>
      <c r="EFM1302" s="45"/>
      <c r="EFN1302" s="45"/>
      <c r="EFO1302" s="45"/>
      <c r="EFP1302" s="45"/>
      <c r="EFQ1302" s="45"/>
      <c r="EFR1302" s="45"/>
      <c r="EFS1302" s="45"/>
      <c r="EFT1302" s="45"/>
      <c r="EFU1302" s="45"/>
      <c r="EFV1302" s="45"/>
      <c r="EFW1302" s="45"/>
      <c r="EFX1302" s="45"/>
      <c r="EFY1302" s="45"/>
      <c r="EFZ1302" s="45"/>
      <c r="EGA1302" s="45"/>
      <c r="EGB1302" s="45"/>
      <c r="EGC1302" s="45"/>
      <c r="EGD1302" s="45"/>
      <c r="EGE1302" s="45"/>
      <c r="EGF1302" s="45"/>
      <c r="EGG1302" s="45"/>
      <c r="EGH1302" s="45"/>
      <c r="EGI1302" s="45"/>
      <c r="EGJ1302" s="45"/>
      <c r="EGK1302" s="45"/>
      <c r="EGL1302" s="45"/>
      <c r="EGM1302" s="45"/>
      <c r="EGN1302" s="45"/>
      <c r="EGO1302" s="45"/>
      <c r="EGP1302" s="45"/>
      <c r="EGQ1302" s="45"/>
      <c r="EGR1302" s="45"/>
      <c r="EGS1302" s="45"/>
      <c r="EGT1302" s="45"/>
      <c r="EGU1302" s="45"/>
      <c r="EGV1302" s="45"/>
      <c r="EGW1302" s="45"/>
      <c r="EGX1302" s="45"/>
      <c r="EGY1302" s="45"/>
      <c r="EGZ1302" s="45"/>
      <c r="EHA1302" s="45"/>
      <c r="EHB1302" s="45"/>
      <c r="EHC1302" s="45"/>
      <c r="EHD1302" s="45"/>
      <c r="EHE1302" s="45"/>
      <c r="EHF1302" s="45"/>
      <c r="EHG1302" s="45"/>
      <c r="EHH1302" s="45"/>
      <c r="EHI1302" s="45"/>
      <c r="EHJ1302" s="45"/>
      <c r="EHK1302" s="45"/>
      <c r="EHL1302" s="45"/>
      <c r="EHM1302" s="45"/>
      <c r="EHN1302" s="45"/>
      <c r="EHO1302" s="45"/>
      <c r="EHP1302" s="45"/>
      <c r="EHQ1302" s="45"/>
      <c r="EHR1302" s="45"/>
      <c r="EHS1302" s="45"/>
      <c r="EHT1302" s="45"/>
      <c r="EHU1302" s="45"/>
      <c r="EHV1302" s="45"/>
      <c r="EHW1302" s="45"/>
      <c r="EHX1302" s="45"/>
      <c r="EHY1302" s="45"/>
      <c r="EHZ1302" s="45"/>
      <c r="EIA1302" s="45"/>
      <c r="EIB1302" s="45"/>
      <c r="EIC1302" s="45"/>
      <c r="EID1302" s="45"/>
      <c r="EIE1302" s="45"/>
      <c r="EIF1302" s="45"/>
      <c r="EIG1302" s="45"/>
      <c r="EIH1302" s="45"/>
      <c r="EII1302" s="45"/>
      <c r="EIJ1302" s="45"/>
      <c r="EIK1302" s="45"/>
      <c r="EIL1302" s="45"/>
      <c r="EIM1302" s="45"/>
      <c r="EIN1302" s="45"/>
      <c r="EIO1302" s="45"/>
      <c r="EIP1302" s="45"/>
      <c r="EIQ1302" s="45"/>
      <c r="EIR1302" s="45"/>
      <c r="EIS1302" s="45"/>
      <c r="EIT1302" s="45"/>
      <c r="EIU1302" s="45"/>
      <c r="EIV1302" s="45"/>
      <c r="EIW1302" s="45"/>
      <c r="EIX1302" s="45"/>
      <c r="EIY1302" s="45"/>
      <c r="EIZ1302" s="45"/>
      <c r="EJA1302" s="45"/>
      <c r="EJB1302" s="45"/>
      <c r="EJC1302" s="45"/>
      <c r="EJD1302" s="45"/>
      <c r="EJE1302" s="45"/>
      <c r="EJF1302" s="45"/>
      <c r="EJG1302" s="45"/>
      <c r="EJH1302" s="45"/>
      <c r="EJI1302" s="45"/>
      <c r="EJJ1302" s="45"/>
      <c r="EJK1302" s="45"/>
      <c r="EJL1302" s="45"/>
      <c r="EJM1302" s="45"/>
      <c r="EJN1302" s="45"/>
      <c r="EJO1302" s="45"/>
      <c r="EJP1302" s="45"/>
      <c r="EJQ1302" s="45"/>
      <c r="EJR1302" s="45"/>
      <c r="EJS1302" s="45"/>
      <c r="EJT1302" s="45"/>
      <c r="EJU1302" s="45"/>
      <c r="EJV1302" s="45"/>
      <c r="EJW1302" s="45"/>
      <c r="EJX1302" s="45"/>
      <c r="EJY1302" s="45"/>
      <c r="EJZ1302" s="45"/>
      <c r="EKA1302" s="45"/>
      <c r="EKB1302" s="45"/>
      <c r="EKC1302" s="45"/>
      <c r="EKD1302" s="45"/>
      <c r="EKE1302" s="45"/>
      <c r="EKF1302" s="45"/>
      <c r="EKG1302" s="45"/>
      <c r="EKH1302" s="45"/>
      <c r="EKI1302" s="45"/>
      <c r="EKJ1302" s="45"/>
      <c r="EKK1302" s="45"/>
      <c r="EKL1302" s="45"/>
      <c r="EKM1302" s="45"/>
      <c r="EKN1302" s="45"/>
      <c r="EKO1302" s="45"/>
      <c r="EKP1302" s="45"/>
      <c r="EKQ1302" s="45"/>
      <c r="EKR1302" s="45"/>
      <c r="EKS1302" s="45"/>
      <c r="EKT1302" s="45"/>
      <c r="EKU1302" s="45"/>
      <c r="EKV1302" s="45"/>
      <c r="EKW1302" s="45"/>
      <c r="EKX1302" s="45"/>
      <c r="EKY1302" s="45"/>
      <c r="EKZ1302" s="45"/>
      <c r="ELA1302" s="45"/>
      <c r="ELB1302" s="45"/>
      <c r="ELC1302" s="45"/>
      <c r="ELD1302" s="45"/>
      <c r="ELE1302" s="45"/>
      <c r="ELF1302" s="45"/>
      <c r="ELG1302" s="45"/>
      <c r="ELH1302" s="45"/>
      <c r="ELI1302" s="45"/>
      <c r="ELJ1302" s="45"/>
      <c r="ELK1302" s="45"/>
      <c r="ELL1302" s="45"/>
      <c r="ELM1302" s="45"/>
      <c r="ELN1302" s="45"/>
      <c r="ELO1302" s="45"/>
      <c r="ELP1302" s="45"/>
      <c r="ELQ1302" s="45"/>
      <c r="ELR1302" s="45"/>
      <c r="ELS1302" s="45"/>
      <c r="ELT1302" s="45"/>
      <c r="ELU1302" s="45"/>
      <c r="ELV1302" s="45"/>
      <c r="ELW1302" s="45"/>
      <c r="ELX1302" s="45"/>
      <c r="ELY1302" s="45"/>
      <c r="ELZ1302" s="45"/>
      <c r="EMA1302" s="45"/>
      <c r="EMB1302" s="45"/>
      <c r="EMC1302" s="45"/>
      <c r="EMD1302" s="45"/>
      <c r="EME1302" s="45"/>
      <c r="EMF1302" s="45"/>
      <c r="EMG1302" s="45"/>
      <c r="EMH1302" s="45"/>
      <c r="EMI1302" s="45"/>
      <c r="EMJ1302" s="45"/>
      <c r="EMK1302" s="45"/>
      <c r="EML1302" s="45"/>
      <c r="EMM1302" s="45"/>
      <c r="EMN1302" s="45"/>
      <c r="EMO1302" s="45"/>
      <c r="EMP1302" s="45"/>
      <c r="EMQ1302" s="45"/>
      <c r="EMR1302" s="45"/>
      <c r="EMS1302" s="45"/>
      <c r="EMT1302" s="45"/>
      <c r="EMU1302" s="45"/>
      <c r="EMV1302" s="45"/>
      <c r="EMW1302" s="45"/>
      <c r="EMX1302" s="45"/>
      <c r="EMY1302" s="45"/>
      <c r="EMZ1302" s="45"/>
      <c r="ENA1302" s="45"/>
      <c r="ENB1302" s="45"/>
      <c r="ENC1302" s="45"/>
      <c r="END1302" s="45"/>
      <c r="ENE1302" s="45"/>
      <c r="ENF1302" s="45"/>
      <c r="ENG1302" s="45"/>
      <c r="ENH1302" s="45"/>
      <c r="ENI1302" s="45"/>
      <c r="ENJ1302" s="45"/>
      <c r="ENK1302" s="45"/>
      <c r="ENL1302" s="45"/>
      <c r="ENM1302" s="45"/>
      <c r="ENN1302" s="45"/>
      <c r="ENO1302" s="45"/>
      <c r="ENP1302" s="45"/>
      <c r="ENQ1302" s="45"/>
      <c r="ENR1302" s="45"/>
      <c r="ENS1302" s="45"/>
      <c r="ENT1302" s="45"/>
      <c r="ENU1302" s="45"/>
      <c r="ENV1302" s="45"/>
      <c r="ENW1302" s="45"/>
      <c r="ENX1302" s="45"/>
      <c r="ENY1302" s="45"/>
      <c r="ENZ1302" s="45"/>
      <c r="EOA1302" s="45"/>
      <c r="EOB1302" s="45"/>
      <c r="EOC1302" s="45"/>
      <c r="EOD1302" s="45"/>
      <c r="EOE1302" s="45"/>
      <c r="EOF1302" s="45"/>
      <c r="EOG1302" s="45"/>
      <c r="EOH1302" s="45"/>
      <c r="EOI1302" s="45"/>
      <c r="EOJ1302" s="45"/>
      <c r="EOK1302" s="45"/>
      <c r="EOL1302" s="45"/>
      <c r="EOM1302" s="45"/>
      <c r="EON1302" s="45"/>
      <c r="EOO1302" s="45"/>
      <c r="EOP1302" s="45"/>
      <c r="EOQ1302" s="45"/>
      <c r="EOR1302" s="45"/>
      <c r="EOS1302" s="45"/>
      <c r="EOT1302" s="45"/>
      <c r="EOU1302" s="45"/>
      <c r="EOV1302" s="45"/>
      <c r="EOW1302" s="45"/>
      <c r="EOX1302" s="45"/>
      <c r="EOY1302" s="45"/>
      <c r="EOZ1302" s="45"/>
      <c r="EPA1302" s="45"/>
      <c r="EPB1302" s="45"/>
      <c r="EPC1302" s="45"/>
      <c r="EPD1302" s="45"/>
      <c r="EPE1302" s="45"/>
      <c r="EPF1302" s="45"/>
      <c r="EPG1302" s="45"/>
      <c r="EPH1302" s="45"/>
      <c r="EPI1302" s="45"/>
      <c r="EPJ1302" s="45"/>
      <c r="EPK1302" s="45"/>
      <c r="EPL1302" s="45"/>
      <c r="EPM1302" s="45"/>
      <c r="EPN1302" s="45"/>
      <c r="EPO1302" s="45"/>
      <c r="EPP1302" s="45"/>
      <c r="EPQ1302" s="45"/>
      <c r="EPR1302" s="45"/>
      <c r="EPS1302" s="45"/>
      <c r="EPT1302" s="45"/>
      <c r="EPU1302" s="45"/>
      <c r="EPV1302" s="45"/>
      <c r="EPW1302" s="45"/>
      <c r="EPX1302" s="45"/>
      <c r="EPY1302" s="45"/>
      <c r="EPZ1302" s="45"/>
      <c r="EQA1302" s="45"/>
      <c r="EQB1302" s="45"/>
      <c r="EQC1302" s="45"/>
      <c r="EQD1302" s="45"/>
      <c r="EQE1302" s="45"/>
      <c r="EQF1302" s="45"/>
      <c r="EQG1302" s="45"/>
      <c r="EQH1302" s="45"/>
      <c r="EQI1302" s="45"/>
      <c r="EQJ1302" s="45"/>
      <c r="EQK1302" s="45"/>
      <c r="EQL1302" s="45"/>
      <c r="EQM1302" s="45"/>
      <c r="EQN1302" s="45"/>
      <c r="EQO1302" s="45"/>
      <c r="EQP1302" s="45"/>
      <c r="EQQ1302" s="45"/>
      <c r="EQR1302" s="45"/>
      <c r="EQS1302" s="45"/>
      <c r="EQT1302" s="45"/>
      <c r="EQU1302" s="45"/>
      <c r="EQV1302" s="45"/>
      <c r="EQW1302" s="45"/>
      <c r="EQX1302" s="45"/>
      <c r="EQY1302" s="45"/>
      <c r="EQZ1302" s="45"/>
      <c r="ERA1302" s="45"/>
      <c r="ERB1302" s="45"/>
      <c r="ERC1302" s="45"/>
      <c r="ERD1302" s="45"/>
      <c r="ERE1302" s="45"/>
      <c r="ERF1302" s="45"/>
      <c r="ERG1302" s="45"/>
      <c r="ERH1302" s="45"/>
      <c r="ERI1302" s="45"/>
      <c r="ERJ1302" s="45"/>
      <c r="ERK1302" s="45"/>
      <c r="ERL1302" s="45"/>
      <c r="ERM1302" s="45"/>
      <c r="ERN1302" s="45"/>
      <c r="ERO1302" s="45"/>
      <c r="ERP1302" s="45"/>
      <c r="ERQ1302" s="45"/>
      <c r="ERR1302" s="45"/>
      <c r="ERS1302" s="45"/>
      <c r="ERT1302" s="45"/>
      <c r="ERU1302" s="45"/>
      <c r="ERV1302" s="45"/>
      <c r="ERW1302" s="45"/>
      <c r="ERX1302" s="45"/>
      <c r="ERY1302" s="45"/>
      <c r="ERZ1302" s="45"/>
      <c r="ESA1302" s="45"/>
      <c r="ESB1302" s="45"/>
      <c r="ESC1302" s="45"/>
      <c r="ESD1302" s="45"/>
      <c r="ESE1302" s="45"/>
      <c r="ESF1302" s="45"/>
      <c r="ESG1302" s="45"/>
      <c r="ESH1302" s="45"/>
      <c r="ESI1302" s="45"/>
      <c r="ESJ1302" s="45"/>
      <c r="ESK1302" s="45"/>
      <c r="ESL1302" s="45"/>
      <c r="ESM1302" s="45"/>
      <c r="ESN1302" s="45"/>
      <c r="ESO1302" s="45"/>
      <c r="ESP1302" s="45"/>
      <c r="ESQ1302" s="45"/>
      <c r="ESR1302" s="45"/>
      <c r="ESS1302" s="45"/>
      <c r="EST1302" s="45"/>
      <c r="ESU1302" s="45"/>
      <c r="ESV1302" s="45"/>
      <c r="ESW1302" s="45"/>
      <c r="ESX1302" s="45"/>
      <c r="ESY1302" s="45"/>
      <c r="ESZ1302" s="45"/>
      <c r="ETA1302" s="45"/>
      <c r="ETB1302" s="45"/>
      <c r="ETC1302" s="45"/>
      <c r="ETD1302" s="45"/>
      <c r="ETE1302" s="45"/>
      <c r="ETF1302" s="45"/>
      <c r="ETG1302" s="45"/>
      <c r="ETH1302" s="45"/>
      <c r="ETI1302" s="45"/>
      <c r="ETJ1302" s="45"/>
      <c r="ETK1302" s="45"/>
      <c r="ETL1302" s="45"/>
      <c r="ETM1302" s="45"/>
      <c r="ETN1302" s="45"/>
      <c r="ETO1302" s="45"/>
      <c r="ETP1302" s="45"/>
      <c r="ETQ1302" s="45"/>
      <c r="ETR1302" s="45"/>
      <c r="ETS1302" s="45"/>
      <c r="ETT1302" s="45"/>
      <c r="ETU1302" s="45"/>
      <c r="ETV1302" s="45"/>
      <c r="ETW1302" s="45"/>
      <c r="ETX1302" s="45"/>
      <c r="ETY1302" s="45"/>
      <c r="ETZ1302" s="45"/>
      <c r="EUA1302" s="45"/>
      <c r="EUB1302" s="45"/>
      <c r="EUC1302" s="45"/>
      <c r="EUD1302" s="45"/>
      <c r="EUE1302" s="45"/>
      <c r="EUF1302" s="45"/>
      <c r="EUG1302" s="45"/>
      <c r="EUH1302" s="45"/>
      <c r="EUI1302" s="45"/>
      <c r="EUJ1302" s="45"/>
      <c r="EUK1302" s="45"/>
      <c r="EUL1302" s="45"/>
      <c r="EUM1302" s="45"/>
      <c r="EUN1302" s="45"/>
      <c r="EUO1302" s="45"/>
      <c r="EUP1302" s="45"/>
      <c r="EUQ1302" s="45"/>
      <c r="EUR1302" s="45"/>
      <c r="EUS1302" s="45"/>
      <c r="EUT1302" s="45"/>
      <c r="EUU1302" s="45"/>
      <c r="EUV1302" s="45"/>
      <c r="EUW1302" s="45"/>
      <c r="EUX1302" s="45"/>
      <c r="EUY1302" s="45"/>
      <c r="EUZ1302" s="45"/>
      <c r="EVA1302" s="45"/>
      <c r="EVB1302" s="45"/>
      <c r="EVC1302" s="45"/>
      <c r="EVD1302" s="45"/>
      <c r="EVE1302" s="45"/>
      <c r="EVF1302" s="45"/>
      <c r="EVG1302" s="45"/>
      <c r="EVH1302" s="45"/>
      <c r="EVI1302" s="45"/>
      <c r="EVJ1302" s="45"/>
      <c r="EVK1302" s="45"/>
      <c r="EVL1302" s="45"/>
      <c r="EVM1302" s="45"/>
      <c r="EVN1302" s="45"/>
      <c r="EVO1302" s="45"/>
      <c r="EVP1302" s="45"/>
      <c r="EVQ1302" s="45"/>
      <c r="EVR1302" s="45"/>
      <c r="EVS1302" s="45"/>
      <c r="EVT1302" s="45"/>
      <c r="EVU1302" s="45"/>
      <c r="EVV1302" s="45"/>
      <c r="EVW1302" s="45"/>
      <c r="EVX1302" s="45"/>
      <c r="EVY1302" s="45"/>
      <c r="EVZ1302" s="45"/>
      <c r="EWA1302" s="45"/>
      <c r="EWB1302" s="45"/>
      <c r="EWC1302" s="45"/>
      <c r="EWD1302" s="45"/>
      <c r="EWE1302" s="45"/>
      <c r="EWF1302" s="45"/>
      <c r="EWG1302" s="45"/>
      <c r="EWH1302" s="45"/>
      <c r="EWI1302" s="45"/>
      <c r="EWJ1302" s="45"/>
      <c r="EWK1302" s="45"/>
      <c r="EWL1302" s="45"/>
      <c r="EWM1302" s="45"/>
      <c r="EWN1302" s="45"/>
      <c r="EWO1302" s="45"/>
      <c r="EWP1302" s="45"/>
      <c r="EWQ1302" s="45"/>
      <c r="EWR1302" s="45"/>
      <c r="EWS1302" s="45"/>
      <c r="EWT1302" s="45"/>
      <c r="EWU1302" s="45"/>
      <c r="EWV1302" s="45"/>
      <c r="EWW1302" s="45"/>
      <c r="EWX1302" s="45"/>
      <c r="EWY1302" s="45"/>
      <c r="EWZ1302" s="45"/>
      <c r="EXA1302" s="45"/>
      <c r="EXB1302" s="45"/>
      <c r="EXC1302" s="45"/>
      <c r="EXD1302" s="45"/>
      <c r="EXE1302" s="45"/>
      <c r="EXF1302" s="45"/>
      <c r="EXG1302" s="45"/>
      <c r="EXH1302" s="45"/>
      <c r="EXI1302" s="45"/>
      <c r="EXJ1302" s="45"/>
      <c r="EXK1302" s="45"/>
      <c r="EXL1302" s="45"/>
      <c r="EXM1302" s="45"/>
      <c r="EXN1302" s="45"/>
      <c r="EXO1302" s="45"/>
      <c r="EXP1302" s="45"/>
      <c r="EXQ1302" s="45"/>
      <c r="EXR1302" s="45"/>
      <c r="EXS1302" s="45"/>
      <c r="EXT1302" s="45"/>
      <c r="EXU1302" s="45"/>
      <c r="EXV1302" s="45"/>
      <c r="EXW1302" s="45"/>
      <c r="EXX1302" s="45"/>
      <c r="EXY1302" s="45"/>
      <c r="EXZ1302" s="45"/>
      <c r="EYA1302" s="45"/>
      <c r="EYB1302" s="45"/>
      <c r="EYC1302" s="45"/>
      <c r="EYD1302" s="45"/>
      <c r="EYE1302" s="45"/>
      <c r="EYF1302" s="45"/>
      <c r="EYG1302" s="45"/>
      <c r="EYH1302" s="45"/>
      <c r="EYI1302" s="45"/>
      <c r="EYJ1302" s="45"/>
      <c r="EYK1302" s="45"/>
      <c r="EYL1302" s="45"/>
      <c r="EYM1302" s="45"/>
      <c r="EYN1302" s="45"/>
      <c r="EYO1302" s="45"/>
      <c r="EYP1302" s="45"/>
      <c r="EYQ1302" s="45"/>
      <c r="EYR1302" s="45"/>
      <c r="EYS1302" s="45"/>
      <c r="EYT1302" s="45"/>
      <c r="EYU1302" s="45"/>
      <c r="EYV1302" s="45"/>
      <c r="EYW1302" s="45"/>
      <c r="EYX1302" s="45"/>
      <c r="EYY1302" s="45"/>
      <c r="EYZ1302" s="45"/>
      <c r="EZA1302" s="45"/>
      <c r="EZB1302" s="45"/>
      <c r="EZC1302" s="45"/>
      <c r="EZD1302" s="45"/>
      <c r="EZE1302" s="45"/>
      <c r="EZF1302" s="45"/>
      <c r="EZG1302" s="45"/>
      <c r="EZH1302" s="45"/>
      <c r="EZI1302" s="45"/>
      <c r="EZJ1302" s="45"/>
      <c r="EZK1302" s="45"/>
      <c r="EZL1302" s="45"/>
      <c r="EZM1302" s="45"/>
      <c r="EZN1302" s="45"/>
      <c r="EZO1302" s="45"/>
      <c r="EZP1302" s="45"/>
      <c r="EZQ1302" s="45"/>
      <c r="EZR1302" s="45"/>
      <c r="EZS1302" s="45"/>
      <c r="EZT1302" s="45"/>
      <c r="EZU1302" s="45"/>
      <c r="EZV1302" s="45"/>
      <c r="EZW1302" s="45"/>
      <c r="EZX1302" s="45"/>
      <c r="EZY1302" s="45"/>
      <c r="EZZ1302" s="45"/>
      <c r="FAA1302" s="45"/>
      <c r="FAB1302" s="45"/>
      <c r="FAC1302" s="45"/>
      <c r="FAD1302" s="45"/>
      <c r="FAE1302" s="45"/>
      <c r="FAF1302" s="45"/>
      <c r="FAG1302" s="45"/>
      <c r="FAH1302" s="45"/>
      <c r="FAI1302" s="45"/>
      <c r="FAJ1302" s="45"/>
      <c r="FAK1302" s="45"/>
      <c r="FAL1302" s="45"/>
      <c r="FAM1302" s="45"/>
      <c r="FAN1302" s="45"/>
      <c r="FAO1302" s="45"/>
      <c r="FAP1302" s="45"/>
      <c r="FAQ1302" s="45"/>
      <c r="FAR1302" s="45"/>
      <c r="FAS1302" s="45"/>
      <c r="FAT1302" s="45"/>
      <c r="FAU1302" s="45"/>
      <c r="FAV1302" s="45"/>
      <c r="FAW1302" s="45"/>
      <c r="FAX1302" s="45"/>
      <c r="FAY1302" s="45"/>
      <c r="FAZ1302" s="45"/>
      <c r="FBA1302" s="45"/>
      <c r="FBB1302" s="45"/>
      <c r="FBC1302" s="45"/>
      <c r="FBD1302" s="45"/>
      <c r="FBE1302" s="45"/>
      <c r="FBF1302" s="45"/>
      <c r="FBG1302" s="45"/>
      <c r="FBH1302" s="45"/>
      <c r="FBI1302" s="45"/>
      <c r="FBJ1302" s="45"/>
      <c r="FBK1302" s="45"/>
      <c r="FBL1302" s="45"/>
      <c r="FBM1302" s="45"/>
      <c r="FBN1302" s="45"/>
      <c r="FBO1302" s="45"/>
      <c r="FBP1302" s="45"/>
      <c r="FBQ1302" s="45"/>
      <c r="FBR1302" s="45"/>
      <c r="FBS1302" s="45"/>
      <c r="FBT1302" s="45"/>
      <c r="FBU1302" s="45"/>
      <c r="FBV1302" s="45"/>
      <c r="FBW1302" s="45"/>
      <c r="FBX1302" s="45"/>
      <c r="FBY1302" s="45"/>
      <c r="FBZ1302" s="45"/>
      <c r="FCA1302" s="45"/>
      <c r="FCB1302" s="45"/>
      <c r="FCC1302" s="45"/>
      <c r="FCD1302" s="45"/>
      <c r="FCE1302" s="45"/>
      <c r="FCF1302" s="45"/>
      <c r="FCG1302" s="45"/>
      <c r="FCH1302" s="45"/>
      <c r="FCI1302" s="45"/>
      <c r="FCJ1302" s="45"/>
      <c r="FCK1302" s="45"/>
      <c r="FCL1302" s="45"/>
      <c r="FCM1302" s="45"/>
      <c r="FCN1302" s="45"/>
      <c r="FCO1302" s="45"/>
      <c r="FCP1302" s="45"/>
      <c r="FCQ1302" s="45"/>
      <c r="FCR1302" s="45"/>
      <c r="FCS1302" s="45"/>
      <c r="FCT1302" s="45"/>
      <c r="FCU1302" s="45"/>
      <c r="FCV1302" s="45"/>
      <c r="FCW1302" s="45"/>
      <c r="FCX1302" s="45"/>
      <c r="FCY1302" s="45"/>
      <c r="FCZ1302" s="45"/>
      <c r="FDA1302" s="45"/>
      <c r="FDB1302" s="45"/>
      <c r="FDC1302" s="45"/>
      <c r="FDD1302" s="45"/>
      <c r="FDE1302" s="45"/>
      <c r="FDF1302" s="45"/>
      <c r="FDG1302" s="45"/>
      <c r="FDH1302" s="45"/>
      <c r="FDI1302" s="45"/>
      <c r="FDJ1302" s="45"/>
      <c r="FDK1302" s="45"/>
      <c r="FDL1302" s="45"/>
      <c r="FDM1302" s="45"/>
      <c r="FDN1302" s="45"/>
      <c r="FDO1302" s="45"/>
      <c r="FDP1302" s="45"/>
      <c r="FDQ1302" s="45"/>
      <c r="FDR1302" s="45"/>
      <c r="FDS1302" s="45"/>
      <c r="FDT1302" s="45"/>
      <c r="FDU1302" s="45"/>
      <c r="FDV1302" s="45"/>
      <c r="FDW1302" s="45"/>
      <c r="FDX1302" s="45"/>
      <c r="FDY1302" s="45"/>
      <c r="FDZ1302" s="45"/>
      <c r="FEA1302" s="45"/>
      <c r="FEB1302" s="45"/>
      <c r="FEC1302" s="45"/>
      <c r="FED1302" s="45"/>
      <c r="FEE1302" s="45"/>
      <c r="FEF1302" s="45"/>
      <c r="FEG1302" s="45"/>
      <c r="FEH1302" s="45"/>
      <c r="FEI1302" s="45"/>
      <c r="FEJ1302" s="45"/>
      <c r="FEK1302" s="45"/>
      <c r="FEL1302" s="45"/>
      <c r="FEM1302" s="45"/>
      <c r="FEN1302" s="45"/>
      <c r="FEO1302" s="45"/>
      <c r="FEP1302" s="45"/>
      <c r="FEQ1302" s="45"/>
      <c r="FER1302" s="45"/>
      <c r="FES1302" s="45"/>
      <c r="FET1302" s="45"/>
      <c r="FEU1302" s="45"/>
      <c r="FEV1302" s="45"/>
      <c r="FEW1302" s="45"/>
      <c r="FEX1302" s="45"/>
      <c r="FEY1302" s="45"/>
      <c r="FEZ1302" s="45"/>
      <c r="FFA1302" s="45"/>
      <c r="FFB1302" s="45"/>
      <c r="FFC1302" s="45"/>
      <c r="FFD1302" s="45"/>
      <c r="FFE1302" s="45"/>
      <c r="FFF1302" s="45"/>
      <c r="FFG1302" s="45"/>
      <c r="FFH1302" s="45"/>
      <c r="FFI1302" s="45"/>
      <c r="FFJ1302" s="45"/>
      <c r="FFK1302" s="45"/>
      <c r="FFL1302" s="45"/>
      <c r="FFM1302" s="45"/>
      <c r="FFN1302" s="45"/>
      <c r="FFO1302" s="45"/>
      <c r="FFP1302" s="45"/>
      <c r="FFQ1302" s="45"/>
      <c r="FFR1302" s="45"/>
      <c r="FFS1302" s="45"/>
      <c r="FFT1302" s="45"/>
      <c r="FFU1302" s="45"/>
      <c r="FFV1302" s="45"/>
      <c r="FFW1302" s="45"/>
      <c r="FFX1302" s="45"/>
      <c r="FFY1302" s="45"/>
      <c r="FFZ1302" s="45"/>
      <c r="FGA1302" s="45"/>
      <c r="FGB1302" s="45"/>
      <c r="FGC1302" s="45"/>
      <c r="FGD1302" s="45"/>
      <c r="FGE1302" s="45"/>
      <c r="FGF1302" s="45"/>
      <c r="FGG1302" s="45"/>
      <c r="FGH1302" s="45"/>
      <c r="FGI1302" s="45"/>
      <c r="FGJ1302" s="45"/>
      <c r="FGK1302" s="45"/>
      <c r="FGL1302" s="45"/>
      <c r="FGM1302" s="45"/>
      <c r="FGN1302" s="45"/>
      <c r="FGO1302" s="45"/>
      <c r="FGP1302" s="45"/>
      <c r="FGQ1302" s="45"/>
      <c r="FGR1302" s="45"/>
      <c r="FGS1302" s="45"/>
      <c r="FGT1302" s="45"/>
      <c r="FGU1302" s="45"/>
      <c r="FGV1302" s="45"/>
      <c r="FGW1302" s="45"/>
      <c r="FGX1302" s="45"/>
      <c r="FGY1302" s="45"/>
      <c r="FGZ1302" s="45"/>
      <c r="FHA1302" s="45"/>
      <c r="FHB1302" s="45"/>
      <c r="FHC1302" s="45"/>
      <c r="FHD1302" s="45"/>
      <c r="FHE1302" s="45"/>
      <c r="FHF1302" s="45"/>
      <c r="FHG1302" s="45"/>
      <c r="FHH1302" s="45"/>
      <c r="FHI1302" s="45"/>
      <c r="FHJ1302" s="45"/>
      <c r="FHK1302" s="45"/>
      <c r="FHL1302" s="45"/>
      <c r="FHM1302" s="45"/>
      <c r="FHN1302" s="45"/>
      <c r="FHO1302" s="45"/>
      <c r="FHP1302" s="45"/>
      <c r="FHQ1302" s="45"/>
      <c r="FHR1302" s="45"/>
      <c r="FHS1302" s="45"/>
      <c r="FHT1302" s="45"/>
      <c r="FHU1302" s="45"/>
      <c r="FHV1302" s="45"/>
      <c r="FHW1302" s="45"/>
      <c r="FHX1302" s="45"/>
      <c r="FHY1302" s="45"/>
      <c r="FHZ1302" s="45"/>
      <c r="FIA1302" s="45"/>
      <c r="FIB1302" s="45"/>
      <c r="FIC1302" s="45"/>
      <c r="FID1302" s="45"/>
      <c r="FIE1302" s="45"/>
      <c r="FIF1302" s="45"/>
      <c r="FIG1302" s="45"/>
      <c r="FIH1302" s="45"/>
      <c r="FII1302" s="45"/>
      <c r="FIJ1302" s="45"/>
      <c r="FIK1302" s="45"/>
      <c r="FIL1302" s="45"/>
      <c r="FIM1302" s="45"/>
      <c r="FIN1302" s="45"/>
      <c r="FIO1302" s="45"/>
      <c r="FIP1302" s="45"/>
      <c r="FIQ1302" s="45"/>
      <c r="FIR1302" s="45"/>
      <c r="FIS1302" s="45"/>
      <c r="FIT1302" s="45"/>
      <c r="FIU1302" s="45"/>
      <c r="FIV1302" s="45"/>
      <c r="FIW1302" s="45"/>
      <c r="FIX1302" s="45"/>
      <c r="FIY1302" s="45"/>
      <c r="FIZ1302" s="45"/>
      <c r="FJA1302" s="45"/>
      <c r="FJB1302" s="45"/>
      <c r="FJC1302" s="45"/>
      <c r="FJD1302" s="45"/>
      <c r="FJE1302" s="45"/>
      <c r="FJF1302" s="45"/>
      <c r="FJG1302" s="45"/>
      <c r="FJH1302" s="45"/>
      <c r="FJI1302" s="45"/>
      <c r="FJJ1302" s="45"/>
      <c r="FJK1302" s="45"/>
      <c r="FJL1302" s="45"/>
      <c r="FJM1302" s="45"/>
      <c r="FJN1302" s="45"/>
      <c r="FJO1302" s="45"/>
      <c r="FJP1302" s="45"/>
      <c r="FJQ1302" s="45"/>
      <c r="FJR1302" s="45"/>
      <c r="FJS1302" s="45"/>
      <c r="FJT1302" s="45"/>
      <c r="FJU1302" s="45"/>
      <c r="FJV1302" s="45"/>
      <c r="FJW1302" s="45"/>
      <c r="FJX1302" s="45"/>
      <c r="FJY1302" s="45"/>
      <c r="FJZ1302" s="45"/>
      <c r="FKA1302" s="45"/>
      <c r="FKB1302" s="45"/>
      <c r="FKC1302" s="45"/>
      <c r="FKD1302" s="45"/>
      <c r="FKE1302" s="45"/>
      <c r="FKF1302" s="45"/>
      <c r="FKG1302" s="45"/>
      <c r="FKH1302" s="45"/>
      <c r="FKI1302" s="45"/>
      <c r="FKJ1302" s="45"/>
      <c r="FKK1302" s="45"/>
      <c r="FKL1302" s="45"/>
      <c r="FKM1302" s="45"/>
      <c r="FKN1302" s="45"/>
      <c r="FKO1302" s="45"/>
      <c r="FKP1302" s="45"/>
      <c r="FKQ1302" s="45"/>
      <c r="FKR1302" s="45"/>
      <c r="FKS1302" s="45"/>
      <c r="FKT1302" s="45"/>
      <c r="FKU1302" s="45"/>
      <c r="FKV1302" s="45"/>
      <c r="FKW1302" s="45"/>
      <c r="FKX1302" s="45"/>
      <c r="FKY1302" s="45"/>
      <c r="FKZ1302" s="45"/>
      <c r="FLA1302" s="45"/>
      <c r="FLB1302" s="45"/>
      <c r="FLC1302" s="45"/>
      <c r="FLD1302" s="45"/>
      <c r="FLE1302" s="45"/>
      <c r="FLF1302" s="45"/>
      <c r="FLG1302" s="45"/>
      <c r="FLH1302" s="45"/>
      <c r="FLI1302" s="45"/>
      <c r="FLJ1302" s="45"/>
      <c r="FLK1302" s="45"/>
      <c r="FLL1302" s="45"/>
      <c r="FLM1302" s="45"/>
      <c r="FLN1302" s="45"/>
      <c r="FLO1302" s="45"/>
      <c r="FLP1302" s="45"/>
      <c r="FLQ1302" s="45"/>
      <c r="FLR1302" s="45"/>
      <c r="FLS1302" s="45"/>
      <c r="FLT1302" s="45"/>
      <c r="FLU1302" s="45"/>
      <c r="FLV1302" s="45"/>
      <c r="FLW1302" s="45"/>
      <c r="FLX1302" s="45"/>
      <c r="FLY1302" s="45"/>
      <c r="FLZ1302" s="45"/>
      <c r="FMA1302" s="45"/>
      <c r="FMB1302" s="45"/>
      <c r="FMC1302" s="45"/>
      <c r="FMD1302" s="45"/>
      <c r="FME1302" s="45"/>
      <c r="FMF1302" s="45"/>
      <c r="FMG1302" s="45"/>
      <c r="FMH1302" s="45"/>
      <c r="FMI1302" s="45"/>
      <c r="FMJ1302" s="45"/>
      <c r="FMK1302" s="45"/>
      <c r="FML1302" s="45"/>
      <c r="FMM1302" s="45"/>
      <c r="FMN1302" s="45"/>
      <c r="FMO1302" s="45"/>
      <c r="FMP1302" s="45"/>
      <c r="FMQ1302" s="45"/>
      <c r="FMR1302" s="45"/>
      <c r="FMS1302" s="45"/>
      <c r="FMT1302" s="45"/>
      <c r="FMU1302" s="45"/>
      <c r="FMV1302" s="45"/>
      <c r="FMW1302" s="45"/>
      <c r="FMX1302" s="45"/>
      <c r="FMY1302" s="45"/>
      <c r="FMZ1302" s="45"/>
      <c r="FNA1302" s="45"/>
      <c r="FNB1302" s="45"/>
      <c r="FNC1302" s="45"/>
      <c r="FND1302" s="45"/>
      <c r="FNE1302" s="45"/>
      <c r="FNF1302" s="45"/>
      <c r="FNG1302" s="45"/>
      <c r="FNH1302" s="45"/>
      <c r="FNI1302" s="45"/>
      <c r="FNJ1302" s="45"/>
      <c r="FNK1302" s="45"/>
      <c r="FNL1302" s="45"/>
      <c r="FNM1302" s="45"/>
      <c r="FNN1302" s="45"/>
      <c r="FNO1302" s="45"/>
      <c r="FNP1302" s="45"/>
      <c r="FNQ1302" s="45"/>
      <c r="FNR1302" s="45"/>
      <c r="FNS1302" s="45"/>
      <c r="FNT1302" s="45"/>
      <c r="FNU1302" s="45"/>
      <c r="FNV1302" s="45"/>
      <c r="FNW1302" s="45"/>
      <c r="FNX1302" s="45"/>
      <c r="FNY1302" s="45"/>
      <c r="FNZ1302" s="45"/>
      <c r="FOA1302" s="45"/>
      <c r="FOB1302" s="45"/>
      <c r="FOC1302" s="45"/>
      <c r="FOD1302" s="45"/>
      <c r="FOE1302" s="45"/>
      <c r="FOF1302" s="45"/>
      <c r="FOG1302" s="45"/>
      <c r="FOH1302" s="45"/>
      <c r="FOI1302" s="45"/>
      <c r="FOJ1302" s="45"/>
      <c r="FOK1302" s="45"/>
      <c r="FOL1302" s="45"/>
      <c r="FOM1302" s="45"/>
      <c r="FON1302" s="45"/>
      <c r="FOO1302" s="45"/>
      <c r="FOP1302" s="45"/>
      <c r="FOQ1302" s="45"/>
      <c r="FOR1302" s="45"/>
      <c r="FOS1302" s="45"/>
      <c r="FOT1302" s="45"/>
      <c r="FOU1302" s="45"/>
      <c r="FOV1302" s="45"/>
      <c r="FOW1302" s="45"/>
      <c r="FOX1302" s="45"/>
      <c r="FOY1302" s="45"/>
      <c r="FOZ1302" s="45"/>
      <c r="FPA1302" s="45"/>
      <c r="FPB1302" s="45"/>
      <c r="FPC1302" s="45"/>
      <c r="FPD1302" s="45"/>
      <c r="FPE1302" s="45"/>
      <c r="FPF1302" s="45"/>
      <c r="FPG1302" s="45"/>
      <c r="FPH1302" s="45"/>
      <c r="FPI1302" s="45"/>
      <c r="FPJ1302" s="45"/>
      <c r="FPK1302" s="45"/>
      <c r="FPL1302" s="45"/>
      <c r="FPM1302" s="45"/>
      <c r="FPN1302" s="45"/>
      <c r="FPO1302" s="45"/>
      <c r="FPP1302" s="45"/>
      <c r="FPQ1302" s="45"/>
      <c r="FPR1302" s="45"/>
      <c r="FPS1302" s="45"/>
      <c r="FPT1302" s="45"/>
      <c r="FPU1302" s="45"/>
      <c r="FPV1302" s="45"/>
      <c r="FPW1302" s="45"/>
      <c r="FPX1302" s="45"/>
      <c r="FPY1302" s="45"/>
      <c r="FPZ1302" s="45"/>
      <c r="FQA1302" s="45"/>
      <c r="FQB1302" s="45"/>
      <c r="FQC1302" s="45"/>
      <c r="FQD1302" s="45"/>
      <c r="FQE1302" s="45"/>
      <c r="FQF1302" s="45"/>
      <c r="FQG1302" s="45"/>
      <c r="FQH1302" s="45"/>
      <c r="FQI1302" s="45"/>
      <c r="FQJ1302" s="45"/>
      <c r="FQK1302" s="45"/>
      <c r="FQL1302" s="45"/>
      <c r="FQM1302" s="45"/>
      <c r="FQN1302" s="45"/>
      <c r="FQO1302" s="45"/>
      <c r="FQP1302" s="45"/>
      <c r="FQQ1302" s="45"/>
      <c r="FQR1302" s="45"/>
      <c r="FQS1302" s="45"/>
      <c r="FQT1302" s="45"/>
      <c r="FQU1302" s="45"/>
      <c r="FQV1302" s="45"/>
      <c r="FQW1302" s="45"/>
      <c r="FQX1302" s="45"/>
      <c r="FQY1302" s="45"/>
      <c r="FQZ1302" s="45"/>
      <c r="FRA1302" s="45"/>
      <c r="FRB1302" s="45"/>
      <c r="FRC1302" s="45"/>
      <c r="FRD1302" s="45"/>
      <c r="FRE1302" s="45"/>
      <c r="FRF1302" s="45"/>
      <c r="FRG1302" s="45"/>
      <c r="FRH1302" s="45"/>
      <c r="FRI1302" s="45"/>
      <c r="FRJ1302" s="45"/>
      <c r="FRK1302" s="45"/>
      <c r="FRL1302" s="45"/>
      <c r="FRM1302" s="45"/>
      <c r="FRN1302" s="45"/>
      <c r="FRO1302" s="45"/>
      <c r="FRP1302" s="45"/>
      <c r="FRQ1302" s="45"/>
      <c r="FRR1302" s="45"/>
      <c r="FRS1302" s="45"/>
      <c r="FRT1302" s="45"/>
      <c r="FRU1302" s="45"/>
      <c r="FRV1302" s="45"/>
      <c r="FRW1302" s="45"/>
      <c r="FRX1302" s="45"/>
      <c r="FRY1302" s="45"/>
      <c r="FRZ1302" s="45"/>
      <c r="FSA1302" s="45"/>
      <c r="FSB1302" s="45"/>
      <c r="FSC1302" s="45"/>
      <c r="FSD1302" s="45"/>
      <c r="FSE1302" s="45"/>
      <c r="FSF1302" s="45"/>
      <c r="FSG1302" s="45"/>
      <c r="FSH1302" s="45"/>
      <c r="FSI1302" s="45"/>
      <c r="FSJ1302" s="45"/>
      <c r="FSK1302" s="45"/>
      <c r="FSL1302" s="45"/>
      <c r="FSM1302" s="45"/>
      <c r="FSN1302" s="45"/>
      <c r="FSO1302" s="45"/>
      <c r="FSP1302" s="45"/>
      <c r="FSQ1302" s="45"/>
      <c r="FSR1302" s="45"/>
      <c r="FSS1302" s="45"/>
      <c r="FST1302" s="45"/>
      <c r="FSU1302" s="45"/>
      <c r="FSV1302" s="45"/>
      <c r="FSW1302" s="45"/>
      <c r="FSX1302" s="45"/>
      <c r="FSY1302" s="45"/>
      <c r="FSZ1302" s="45"/>
      <c r="FTA1302" s="45"/>
      <c r="FTB1302" s="45"/>
      <c r="FTC1302" s="45"/>
      <c r="FTD1302" s="45"/>
      <c r="FTE1302" s="45"/>
      <c r="FTF1302" s="45"/>
      <c r="FTG1302" s="45"/>
      <c r="FTH1302" s="45"/>
      <c r="FTI1302" s="45"/>
      <c r="FTJ1302" s="45"/>
      <c r="FTK1302" s="45"/>
      <c r="FTL1302" s="45"/>
      <c r="FTM1302" s="45"/>
      <c r="FTN1302" s="45"/>
      <c r="FTO1302" s="45"/>
      <c r="FTP1302" s="45"/>
      <c r="FTQ1302" s="45"/>
      <c r="FTR1302" s="45"/>
      <c r="FTS1302" s="45"/>
      <c r="FTT1302" s="45"/>
      <c r="FTU1302" s="45"/>
      <c r="FTV1302" s="45"/>
      <c r="FTW1302" s="45"/>
      <c r="FTX1302" s="45"/>
      <c r="FTY1302" s="45"/>
      <c r="FTZ1302" s="45"/>
      <c r="FUA1302" s="45"/>
      <c r="FUB1302" s="45"/>
      <c r="FUC1302" s="45"/>
      <c r="FUD1302" s="45"/>
      <c r="FUE1302" s="45"/>
      <c r="FUF1302" s="45"/>
      <c r="FUG1302" s="45"/>
      <c r="FUH1302" s="45"/>
      <c r="FUI1302" s="45"/>
      <c r="FUJ1302" s="45"/>
      <c r="FUK1302" s="45"/>
      <c r="FUL1302" s="45"/>
      <c r="FUM1302" s="45"/>
      <c r="FUN1302" s="45"/>
      <c r="FUO1302" s="45"/>
      <c r="FUP1302" s="45"/>
      <c r="FUQ1302" s="45"/>
      <c r="FUR1302" s="45"/>
      <c r="FUS1302" s="45"/>
      <c r="FUT1302" s="45"/>
      <c r="FUU1302" s="45"/>
      <c r="FUV1302" s="45"/>
      <c r="FUW1302" s="45"/>
      <c r="FUX1302" s="45"/>
      <c r="FUY1302" s="45"/>
      <c r="FUZ1302" s="45"/>
      <c r="FVA1302" s="45"/>
      <c r="FVB1302" s="45"/>
      <c r="FVC1302" s="45"/>
      <c r="FVD1302" s="45"/>
      <c r="FVE1302" s="45"/>
      <c r="FVF1302" s="45"/>
      <c r="FVG1302" s="45"/>
      <c r="FVH1302" s="45"/>
      <c r="FVI1302" s="45"/>
      <c r="FVJ1302" s="45"/>
      <c r="FVK1302" s="45"/>
      <c r="FVL1302" s="45"/>
      <c r="FVM1302" s="45"/>
      <c r="FVN1302" s="45"/>
      <c r="FVO1302" s="45"/>
      <c r="FVP1302" s="45"/>
      <c r="FVQ1302" s="45"/>
      <c r="FVR1302" s="45"/>
      <c r="FVS1302" s="45"/>
      <c r="FVT1302" s="45"/>
      <c r="FVU1302" s="45"/>
      <c r="FVV1302" s="45"/>
      <c r="FVW1302" s="45"/>
      <c r="FVX1302" s="45"/>
      <c r="FVY1302" s="45"/>
      <c r="FVZ1302" s="45"/>
      <c r="FWA1302" s="45"/>
      <c r="FWB1302" s="45"/>
      <c r="FWC1302" s="45"/>
      <c r="FWD1302" s="45"/>
      <c r="FWE1302" s="45"/>
      <c r="FWF1302" s="45"/>
      <c r="FWG1302" s="45"/>
      <c r="FWH1302" s="45"/>
      <c r="FWI1302" s="45"/>
      <c r="FWJ1302" s="45"/>
      <c r="FWK1302" s="45"/>
      <c r="FWL1302" s="45"/>
      <c r="FWM1302" s="45"/>
      <c r="FWN1302" s="45"/>
      <c r="FWO1302" s="45"/>
      <c r="FWP1302" s="45"/>
      <c r="FWQ1302" s="45"/>
      <c r="FWR1302" s="45"/>
      <c r="FWS1302" s="45"/>
      <c r="FWT1302" s="45"/>
      <c r="FWU1302" s="45"/>
      <c r="FWV1302" s="45"/>
      <c r="FWW1302" s="45"/>
      <c r="FWX1302" s="45"/>
      <c r="FWY1302" s="45"/>
      <c r="FWZ1302" s="45"/>
      <c r="FXA1302" s="45"/>
      <c r="FXB1302" s="45"/>
      <c r="FXC1302" s="45"/>
      <c r="FXD1302" s="45"/>
      <c r="FXE1302" s="45"/>
      <c r="FXF1302" s="45"/>
      <c r="FXG1302" s="45"/>
      <c r="FXH1302" s="45"/>
      <c r="FXI1302" s="45"/>
      <c r="FXJ1302" s="45"/>
      <c r="FXK1302" s="45"/>
      <c r="FXL1302" s="45"/>
      <c r="FXM1302" s="45"/>
      <c r="FXN1302" s="45"/>
      <c r="FXO1302" s="45"/>
      <c r="FXP1302" s="45"/>
      <c r="FXQ1302" s="45"/>
      <c r="FXR1302" s="45"/>
      <c r="FXS1302" s="45"/>
      <c r="FXT1302" s="45"/>
      <c r="FXU1302" s="45"/>
      <c r="FXV1302" s="45"/>
      <c r="FXW1302" s="45"/>
      <c r="FXX1302" s="45"/>
      <c r="FXY1302" s="45"/>
      <c r="FXZ1302" s="45"/>
      <c r="FYA1302" s="45"/>
      <c r="FYB1302" s="45"/>
      <c r="FYC1302" s="45"/>
      <c r="FYD1302" s="45"/>
      <c r="FYE1302" s="45"/>
      <c r="FYF1302" s="45"/>
      <c r="FYG1302" s="45"/>
      <c r="FYH1302" s="45"/>
      <c r="FYI1302" s="45"/>
      <c r="FYJ1302" s="45"/>
      <c r="FYK1302" s="45"/>
      <c r="FYL1302" s="45"/>
      <c r="FYM1302" s="45"/>
      <c r="FYN1302" s="45"/>
      <c r="FYO1302" s="45"/>
      <c r="FYP1302" s="45"/>
      <c r="FYQ1302" s="45"/>
      <c r="FYR1302" s="45"/>
      <c r="FYS1302" s="45"/>
      <c r="FYT1302" s="45"/>
      <c r="FYU1302" s="45"/>
      <c r="FYV1302" s="45"/>
      <c r="FYW1302" s="45"/>
      <c r="FYX1302" s="45"/>
      <c r="FYY1302" s="45"/>
      <c r="FYZ1302" s="45"/>
      <c r="FZA1302" s="45"/>
      <c r="FZB1302" s="45"/>
      <c r="FZC1302" s="45"/>
      <c r="FZD1302" s="45"/>
      <c r="FZE1302" s="45"/>
      <c r="FZF1302" s="45"/>
      <c r="FZG1302" s="45"/>
      <c r="FZH1302" s="45"/>
      <c r="FZI1302" s="45"/>
      <c r="FZJ1302" s="45"/>
      <c r="FZK1302" s="45"/>
      <c r="FZL1302" s="45"/>
      <c r="FZM1302" s="45"/>
      <c r="FZN1302" s="45"/>
      <c r="FZO1302" s="45"/>
      <c r="FZP1302" s="45"/>
      <c r="FZQ1302" s="45"/>
      <c r="FZR1302" s="45"/>
      <c r="FZS1302" s="45"/>
      <c r="FZT1302" s="45"/>
      <c r="FZU1302" s="45"/>
      <c r="FZV1302" s="45"/>
      <c r="FZW1302" s="45"/>
      <c r="FZX1302" s="45"/>
      <c r="FZY1302" s="45"/>
      <c r="FZZ1302" s="45"/>
      <c r="GAA1302" s="45"/>
      <c r="GAB1302" s="45"/>
      <c r="GAC1302" s="45"/>
      <c r="GAD1302" s="45"/>
      <c r="GAE1302" s="45"/>
      <c r="GAF1302" s="45"/>
      <c r="GAG1302" s="45"/>
      <c r="GAH1302" s="45"/>
      <c r="GAI1302" s="45"/>
      <c r="GAJ1302" s="45"/>
      <c r="GAK1302" s="45"/>
      <c r="GAL1302" s="45"/>
      <c r="GAM1302" s="45"/>
      <c r="GAN1302" s="45"/>
      <c r="GAO1302" s="45"/>
      <c r="GAP1302" s="45"/>
      <c r="GAQ1302" s="45"/>
      <c r="GAR1302" s="45"/>
      <c r="GAS1302" s="45"/>
      <c r="GAT1302" s="45"/>
      <c r="GAU1302" s="45"/>
      <c r="GAV1302" s="45"/>
      <c r="GAW1302" s="45"/>
      <c r="GAX1302" s="45"/>
      <c r="GAY1302" s="45"/>
      <c r="GAZ1302" s="45"/>
      <c r="GBA1302" s="45"/>
      <c r="GBB1302" s="45"/>
      <c r="GBC1302" s="45"/>
      <c r="GBD1302" s="45"/>
      <c r="GBE1302" s="45"/>
      <c r="GBF1302" s="45"/>
      <c r="GBG1302" s="45"/>
      <c r="GBH1302" s="45"/>
      <c r="GBI1302" s="45"/>
      <c r="GBJ1302" s="45"/>
      <c r="GBK1302" s="45"/>
      <c r="GBL1302" s="45"/>
      <c r="GBM1302" s="45"/>
      <c r="GBN1302" s="45"/>
      <c r="GBO1302" s="45"/>
      <c r="GBP1302" s="45"/>
      <c r="GBQ1302" s="45"/>
      <c r="GBR1302" s="45"/>
      <c r="GBS1302" s="45"/>
      <c r="GBT1302" s="45"/>
      <c r="GBU1302" s="45"/>
      <c r="GBV1302" s="45"/>
      <c r="GBW1302" s="45"/>
      <c r="GBX1302" s="45"/>
      <c r="GBY1302" s="45"/>
      <c r="GBZ1302" s="45"/>
      <c r="GCA1302" s="45"/>
      <c r="GCB1302" s="45"/>
      <c r="GCC1302" s="45"/>
      <c r="GCD1302" s="45"/>
      <c r="GCE1302" s="45"/>
      <c r="GCF1302" s="45"/>
      <c r="GCG1302" s="45"/>
      <c r="GCH1302" s="45"/>
      <c r="GCI1302" s="45"/>
      <c r="GCJ1302" s="45"/>
      <c r="GCK1302" s="45"/>
      <c r="GCL1302" s="45"/>
      <c r="GCM1302" s="45"/>
      <c r="GCN1302" s="45"/>
      <c r="GCO1302" s="45"/>
      <c r="GCP1302" s="45"/>
      <c r="GCQ1302" s="45"/>
      <c r="GCR1302" s="45"/>
      <c r="GCS1302" s="45"/>
      <c r="GCT1302" s="45"/>
      <c r="GCU1302" s="45"/>
      <c r="GCV1302" s="45"/>
      <c r="GCW1302" s="45"/>
      <c r="GCX1302" s="45"/>
      <c r="GCY1302" s="45"/>
      <c r="GCZ1302" s="45"/>
      <c r="GDA1302" s="45"/>
      <c r="GDB1302" s="45"/>
      <c r="GDC1302" s="45"/>
      <c r="GDD1302" s="45"/>
      <c r="GDE1302" s="45"/>
      <c r="GDF1302" s="45"/>
      <c r="GDG1302" s="45"/>
      <c r="GDH1302" s="45"/>
      <c r="GDI1302" s="45"/>
      <c r="GDJ1302" s="45"/>
      <c r="GDK1302" s="45"/>
      <c r="GDL1302" s="45"/>
      <c r="GDM1302" s="45"/>
      <c r="GDN1302" s="45"/>
      <c r="GDO1302" s="45"/>
      <c r="GDP1302" s="45"/>
      <c r="GDQ1302" s="45"/>
      <c r="GDR1302" s="45"/>
      <c r="GDS1302" s="45"/>
      <c r="GDT1302" s="45"/>
      <c r="GDU1302" s="45"/>
      <c r="GDV1302" s="45"/>
      <c r="GDW1302" s="45"/>
      <c r="GDX1302" s="45"/>
      <c r="GDY1302" s="45"/>
      <c r="GDZ1302" s="45"/>
      <c r="GEA1302" s="45"/>
      <c r="GEB1302" s="45"/>
      <c r="GEC1302" s="45"/>
      <c r="GED1302" s="45"/>
      <c r="GEE1302" s="45"/>
      <c r="GEF1302" s="45"/>
      <c r="GEG1302" s="45"/>
      <c r="GEH1302" s="45"/>
      <c r="GEI1302" s="45"/>
      <c r="GEJ1302" s="45"/>
      <c r="GEK1302" s="45"/>
      <c r="GEL1302" s="45"/>
      <c r="GEM1302" s="45"/>
      <c r="GEN1302" s="45"/>
      <c r="GEO1302" s="45"/>
      <c r="GEP1302" s="45"/>
      <c r="GEQ1302" s="45"/>
      <c r="GER1302" s="45"/>
      <c r="GES1302" s="45"/>
      <c r="GET1302" s="45"/>
      <c r="GEU1302" s="45"/>
      <c r="GEV1302" s="45"/>
      <c r="GEW1302" s="45"/>
      <c r="GEX1302" s="45"/>
      <c r="GEY1302" s="45"/>
      <c r="GEZ1302" s="45"/>
      <c r="GFA1302" s="45"/>
      <c r="GFB1302" s="45"/>
      <c r="GFC1302" s="45"/>
      <c r="GFD1302" s="45"/>
      <c r="GFE1302" s="45"/>
      <c r="GFF1302" s="45"/>
      <c r="GFG1302" s="45"/>
      <c r="GFH1302" s="45"/>
      <c r="GFI1302" s="45"/>
      <c r="GFJ1302" s="45"/>
      <c r="GFK1302" s="45"/>
      <c r="GFL1302" s="45"/>
      <c r="GFM1302" s="45"/>
      <c r="GFN1302" s="45"/>
      <c r="GFO1302" s="45"/>
      <c r="GFP1302" s="45"/>
      <c r="GFQ1302" s="45"/>
      <c r="GFR1302" s="45"/>
      <c r="GFS1302" s="45"/>
      <c r="GFT1302" s="45"/>
      <c r="GFU1302" s="45"/>
      <c r="GFV1302" s="45"/>
      <c r="GFW1302" s="45"/>
      <c r="GFX1302" s="45"/>
      <c r="GFY1302" s="45"/>
      <c r="GFZ1302" s="45"/>
      <c r="GGA1302" s="45"/>
      <c r="GGB1302" s="45"/>
      <c r="GGC1302" s="45"/>
      <c r="GGD1302" s="45"/>
      <c r="GGE1302" s="45"/>
      <c r="GGF1302" s="45"/>
      <c r="GGG1302" s="45"/>
      <c r="GGH1302" s="45"/>
      <c r="GGI1302" s="45"/>
      <c r="GGJ1302" s="45"/>
      <c r="GGK1302" s="45"/>
      <c r="GGL1302" s="45"/>
      <c r="GGM1302" s="45"/>
      <c r="GGN1302" s="45"/>
      <c r="GGO1302" s="45"/>
      <c r="GGP1302" s="45"/>
      <c r="GGQ1302" s="45"/>
      <c r="GGR1302" s="45"/>
      <c r="GGS1302" s="45"/>
      <c r="GGT1302" s="45"/>
      <c r="GGU1302" s="45"/>
      <c r="GGV1302" s="45"/>
      <c r="GGW1302" s="45"/>
      <c r="GGX1302" s="45"/>
      <c r="GGY1302" s="45"/>
      <c r="GGZ1302" s="45"/>
      <c r="GHA1302" s="45"/>
      <c r="GHB1302" s="45"/>
      <c r="GHC1302" s="45"/>
      <c r="GHD1302" s="45"/>
      <c r="GHE1302" s="45"/>
      <c r="GHF1302" s="45"/>
      <c r="GHG1302" s="45"/>
      <c r="GHH1302" s="45"/>
      <c r="GHI1302" s="45"/>
      <c r="GHJ1302" s="45"/>
      <c r="GHK1302" s="45"/>
      <c r="GHL1302" s="45"/>
      <c r="GHM1302" s="45"/>
      <c r="GHN1302" s="45"/>
      <c r="GHO1302" s="45"/>
      <c r="GHP1302" s="45"/>
      <c r="GHQ1302" s="45"/>
      <c r="GHR1302" s="45"/>
      <c r="GHS1302" s="45"/>
      <c r="GHT1302" s="45"/>
      <c r="GHU1302" s="45"/>
      <c r="GHV1302" s="45"/>
      <c r="GHW1302" s="45"/>
      <c r="GHX1302" s="45"/>
      <c r="GHY1302" s="45"/>
      <c r="GHZ1302" s="45"/>
      <c r="GIA1302" s="45"/>
      <c r="GIB1302" s="45"/>
      <c r="GIC1302" s="45"/>
      <c r="GID1302" s="45"/>
      <c r="GIE1302" s="45"/>
      <c r="GIF1302" s="45"/>
      <c r="GIG1302" s="45"/>
      <c r="GIH1302" s="45"/>
      <c r="GII1302" s="45"/>
      <c r="GIJ1302" s="45"/>
      <c r="GIK1302" s="45"/>
      <c r="GIL1302" s="45"/>
      <c r="GIM1302" s="45"/>
      <c r="GIN1302" s="45"/>
      <c r="GIO1302" s="45"/>
      <c r="GIP1302" s="45"/>
      <c r="GIQ1302" s="45"/>
      <c r="GIR1302" s="45"/>
      <c r="GIS1302" s="45"/>
      <c r="GIT1302" s="45"/>
      <c r="GIU1302" s="45"/>
      <c r="GIV1302" s="45"/>
      <c r="GIW1302" s="45"/>
      <c r="GIX1302" s="45"/>
      <c r="GIY1302" s="45"/>
      <c r="GIZ1302" s="45"/>
      <c r="GJA1302" s="45"/>
      <c r="GJB1302" s="45"/>
      <c r="GJC1302" s="45"/>
      <c r="GJD1302" s="45"/>
      <c r="GJE1302" s="45"/>
      <c r="GJF1302" s="45"/>
      <c r="GJG1302" s="45"/>
      <c r="GJH1302" s="45"/>
      <c r="GJI1302" s="45"/>
      <c r="GJJ1302" s="45"/>
      <c r="GJK1302" s="45"/>
      <c r="GJL1302" s="45"/>
      <c r="GJM1302" s="45"/>
      <c r="GJN1302" s="45"/>
      <c r="GJO1302" s="45"/>
      <c r="GJP1302" s="45"/>
      <c r="GJQ1302" s="45"/>
      <c r="GJR1302" s="45"/>
      <c r="GJS1302" s="45"/>
      <c r="GJT1302" s="45"/>
      <c r="GJU1302" s="45"/>
      <c r="GJV1302" s="45"/>
      <c r="GJW1302" s="45"/>
      <c r="GJX1302" s="45"/>
      <c r="GJY1302" s="45"/>
      <c r="GJZ1302" s="45"/>
      <c r="GKA1302" s="45"/>
      <c r="GKB1302" s="45"/>
      <c r="GKC1302" s="45"/>
      <c r="GKD1302" s="45"/>
      <c r="GKE1302" s="45"/>
      <c r="GKF1302" s="45"/>
      <c r="GKG1302" s="45"/>
      <c r="GKH1302" s="45"/>
      <c r="GKI1302" s="45"/>
      <c r="GKJ1302" s="45"/>
      <c r="GKK1302" s="45"/>
      <c r="GKL1302" s="45"/>
      <c r="GKM1302" s="45"/>
      <c r="GKN1302" s="45"/>
      <c r="GKO1302" s="45"/>
      <c r="GKP1302" s="45"/>
      <c r="GKQ1302" s="45"/>
      <c r="GKR1302" s="45"/>
      <c r="GKS1302" s="45"/>
      <c r="GKT1302" s="45"/>
      <c r="GKU1302" s="45"/>
      <c r="GKV1302" s="45"/>
      <c r="GKW1302" s="45"/>
      <c r="GKX1302" s="45"/>
      <c r="GKY1302" s="45"/>
      <c r="GKZ1302" s="45"/>
      <c r="GLA1302" s="45"/>
      <c r="GLB1302" s="45"/>
      <c r="GLC1302" s="45"/>
      <c r="GLD1302" s="45"/>
      <c r="GLE1302" s="45"/>
      <c r="GLF1302" s="45"/>
      <c r="GLG1302" s="45"/>
      <c r="GLH1302" s="45"/>
      <c r="GLI1302" s="45"/>
      <c r="GLJ1302" s="45"/>
      <c r="GLK1302" s="45"/>
      <c r="GLL1302" s="45"/>
      <c r="GLM1302" s="45"/>
      <c r="GLN1302" s="45"/>
      <c r="GLO1302" s="45"/>
      <c r="GLP1302" s="45"/>
      <c r="GLQ1302" s="45"/>
      <c r="GLR1302" s="45"/>
      <c r="GLS1302" s="45"/>
      <c r="GLT1302" s="45"/>
      <c r="GLU1302" s="45"/>
      <c r="GLV1302" s="45"/>
      <c r="GLW1302" s="45"/>
      <c r="GLX1302" s="45"/>
      <c r="GLY1302" s="45"/>
      <c r="GLZ1302" s="45"/>
      <c r="GMA1302" s="45"/>
      <c r="GMB1302" s="45"/>
      <c r="GMC1302" s="45"/>
      <c r="GMD1302" s="45"/>
      <c r="GME1302" s="45"/>
      <c r="GMF1302" s="45"/>
      <c r="GMG1302" s="45"/>
      <c r="GMH1302" s="45"/>
      <c r="GMI1302" s="45"/>
      <c r="GMJ1302" s="45"/>
      <c r="GMK1302" s="45"/>
      <c r="GML1302" s="45"/>
      <c r="GMM1302" s="45"/>
      <c r="GMN1302" s="45"/>
      <c r="GMO1302" s="45"/>
      <c r="GMP1302" s="45"/>
      <c r="GMQ1302" s="45"/>
      <c r="GMR1302" s="45"/>
      <c r="GMS1302" s="45"/>
      <c r="GMT1302" s="45"/>
      <c r="GMU1302" s="45"/>
      <c r="GMV1302" s="45"/>
      <c r="GMW1302" s="45"/>
      <c r="GMX1302" s="45"/>
      <c r="GMY1302" s="45"/>
      <c r="GMZ1302" s="45"/>
      <c r="GNA1302" s="45"/>
      <c r="GNB1302" s="45"/>
      <c r="GNC1302" s="45"/>
      <c r="GND1302" s="45"/>
      <c r="GNE1302" s="45"/>
      <c r="GNF1302" s="45"/>
      <c r="GNG1302" s="45"/>
      <c r="GNH1302" s="45"/>
      <c r="GNI1302" s="45"/>
      <c r="GNJ1302" s="45"/>
      <c r="GNK1302" s="45"/>
      <c r="GNL1302" s="45"/>
      <c r="GNM1302" s="45"/>
      <c r="GNN1302" s="45"/>
      <c r="GNO1302" s="45"/>
      <c r="GNP1302" s="45"/>
      <c r="GNQ1302" s="45"/>
      <c r="GNR1302" s="45"/>
      <c r="GNS1302" s="45"/>
      <c r="GNT1302" s="45"/>
      <c r="GNU1302" s="45"/>
      <c r="GNV1302" s="45"/>
      <c r="GNW1302" s="45"/>
      <c r="GNX1302" s="45"/>
      <c r="GNY1302" s="45"/>
      <c r="GNZ1302" s="45"/>
      <c r="GOA1302" s="45"/>
      <c r="GOB1302" s="45"/>
      <c r="GOC1302" s="45"/>
      <c r="GOD1302" s="45"/>
      <c r="GOE1302" s="45"/>
      <c r="GOF1302" s="45"/>
      <c r="GOG1302" s="45"/>
      <c r="GOH1302" s="45"/>
      <c r="GOI1302" s="45"/>
      <c r="GOJ1302" s="45"/>
      <c r="GOK1302" s="45"/>
      <c r="GOL1302" s="45"/>
      <c r="GOM1302" s="45"/>
      <c r="GON1302" s="45"/>
      <c r="GOO1302" s="45"/>
      <c r="GOP1302" s="45"/>
      <c r="GOQ1302" s="45"/>
      <c r="GOR1302" s="45"/>
      <c r="GOS1302" s="45"/>
      <c r="GOT1302" s="45"/>
      <c r="GOU1302" s="45"/>
      <c r="GOV1302" s="45"/>
      <c r="GOW1302" s="45"/>
      <c r="GOX1302" s="45"/>
      <c r="GOY1302" s="45"/>
      <c r="GOZ1302" s="45"/>
      <c r="GPA1302" s="45"/>
      <c r="GPB1302" s="45"/>
      <c r="GPC1302" s="45"/>
      <c r="GPD1302" s="45"/>
      <c r="GPE1302" s="45"/>
      <c r="GPF1302" s="45"/>
      <c r="GPG1302" s="45"/>
      <c r="GPH1302" s="45"/>
      <c r="GPI1302" s="45"/>
      <c r="GPJ1302" s="45"/>
      <c r="GPK1302" s="45"/>
      <c r="GPL1302" s="45"/>
      <c r="GPM1302" s="45"/>
      <c r="GPN1302" s="45"/>
      <c r="GPO1302" s="45"/>
      <c r="GPP1302" s="45"/>
      <c r="GPQ1302" s="45"/>
      <c r="GPR1302" s="45"/>
      <c r="GPS1302" s="45"/>
      <c r="GPT1302" s="45"/>
      <c r="GPU1302" s="45"/>
      <c r="GPV1302" s="45"/>
      <c r="GPW1302" s="45"/>
      <c r="GPX1302" s="45"/>
      <c r="GPY1302" s="45"/>
      <c r="GPZ1302" s="45"/>
      <c r="GQA1302" s="45"/>
      <c r="GQB1302" s="45"/>
      <c r="GQC1302" s="45"/>
      <c r="GQD1302" s="45"/>
      <c r="GQE1302" s="45"/>
      <c r="GQF1302" s="45"/>
      <c r="GQG1302" s="45"/>
      <c r="GQH1302" s="45"/>
      <c r="GQI1302" s="45"/>
      <c r="GQJ1302" s="45"/>
      <c r="GQK1302" s="45"/>
      <c r="GQL1302" s="45"/>
      <c r="GQM1302" s="45"/>
      <c r="GQN1302" s="45"/>
      <c r="GQO1302" s="45"/>
      <c r="GQP1302" s="45"/>
      <c r="GQQ1302" s="45"/>
      <c r="GQR1302" s="45"/>
      <c r="GQS1302" s="45"/>
      <c r="GQT1302" s="45"/>
      <c r="GQU1302" s="45"/>
      <c r="GQV1302" s="45"/>
      <c r="GQW1302" s="45"/>
      <c r="GQX1302" s="45"/>
      <c r="GQY1302" s="45"/>
      <c r="GQZ1302" s="45"/>
      <c r="GRA1302" s="45"/>
      <c r="GRB1302" s="45"/>
      <c r="GRC1302" s="45"/>
      <c r="GRD1302" s="45"/>
      <c r="GRE1302" s="45"/>
      <c r="GRF1302" s="45"/>
      <c r="GRG1302" s="45"/>
      <c r="GRH1302" s="45"/>
      <c r="GRI1302" s="45"/>
      <c r="GRJ1302" s="45"/>
      <c r="GRK1302" s="45"/>
      <c r="GRL1302" s="45"/>
      <c r="GRM1302" s="45"/>
      <c r="GRN1302" s="45"/>
      <c r="GRO1302" s="45"/>
      <c r="GRP1302" s="45"/>
      <c r="GRQ1302" s="45"/>
      <c r="GRR1302" s="45"/>
      <c r="GRS1302" s="45"/>
      <c r="GRT1302" s="45"/>
      <c r="GRU1302" s="45"/>
      <c r="GRV1302" s="45"/>
      <c r="GRW1302" s="45"/>
      <c r="GRX1302" s="45"/>
      <c r="GRY1302" s="45"/>
      <c r="GRZ1302" s="45"/>
      <c r="GSA1302" s="45"/>
      <c r="GSB1302" s="45"/>
      <c r="GSC1302" s="45"/>
      <c r="GSD1302" s="45"/>
      <c r="GSE1302" s="45"/>
      <c r="GSF1302" s="45"/>
      <c r="GSG1302" s="45"/>
      <c r="GSH1302" s="45"/>
      <c r="GSI1302" s="45"/>
      <c r="GSJ1302" s="45"/>
      <c r="GSK1302" s="45"/>
      <c r="GSL1302" s="45"/>
      <c r="GSM1302" s="45"/>
      <c r="GSN1302" s="45"/>
      <c r="GSO1302" s="45"/>
      <c r="GSP1302" s="45"/>
      <c r="GSQ1302" s="45"/>
      <c r="GSR1302" s="45"/>
      <c r="GSS1302" s="45"/>
      <c r="GST1302" s="45"/>
      <c r="GSU1302" s="45"/>
      <c r="GSV1302" s="45"/>
      <c r="GSW1302" s="45"/>
      <c r="GSX1302" s="45"/>
      <c r="GSY1302" s="45"/>
      <c r="GSZ1302" s="45"/>
      <c r="GTA1302" s="45"/>
      <c r="GTB1302" s="45"/>
      <c r="GTC1302" s="45"/>
      <c r="GTD1302" s="45"/>
      <c r="GTE1302" s="45"/>
      <c r="GTF1302" s="45"/>
      <c r="GTG1302" s="45"/>
      <c r="GTH1302" s="45"/>
      <c r="GTI1302" s="45"/>
      <c r="GTJ1302" s="45"/>
      <c r="GTK1302" s="45"/>
      <c r="GTL1302" s="45"/>
      <c r="GTM1302" s="45"/>
      <c r="GTN1302" s="45"/>
      <c r="GTO1302" s="45"/>
      <c r="GTP1302" s="45"/>
      <c r="GTQ1302" s="45"/>
      <c r="GTR1302" s="45"/>
      <c r="GTS1302" s="45"/>
      <c r="GTT1302" s="45"/>
      <c r="GTU1302" s="45"/>
      <c r="GTV1302" s="45"/>
      <c r="GTW1302" s="45"/>
      <c r="GTX1302" s="45"/>
      <c r="GTY1302" s="45"/>
      <c r="GTZ1302" s="45"/>
      <c r="GUA1302" s="45"/>
      <c r="GUB1302" s="45"/>
      <c r="GUC1302" s="45"/>
      <c r="GUD1302" s="45"/>
      <c r="GUE1302" s="45"/>
      <c r="GUF1302" s="45"/>
      <c r="GUG1302" s="45"/>
      <c r="GUH1302" s="45"/>
      <c r="GUI1302" s="45"/>
      <c r="GUJ1302" s="45"/>
      <c r="GUK1302" s="45"/>
      <c r="GUL1302" s="45"/>
      <c r="GUM1302" s="45"/>
      <c r="GUN1302" s="45"/>
      <c r="GUO1302" s="45"/>
      <c r="GUP1302" s="45"/>
      <c r="GUQ1302" s="45"/>
      <c r="GUR1302" s="45"/>
      <c r="GUS1302" s="45"/>
      <c r="GUT1302" s="45"/>
      <c r="GUU1302" s="45"/>
      <c r="GUV1302" s="45"/>
      <c r="GUW1302" s="45"/>
      <c r="GUX1302" s="45"/>
      <c r="GUY1302" s="45"/>
      <c r="GUZ1302" s="45"/>
      <c r="GVA1302" s="45"/>
      <c r="GVB1302" s="45"/>
      <c r="GVC1302" s="45"/>
      <c r="GVD1302" s="45"/>
      <c r="GVE1302" s="45"/>
      <c r="GVF1302" s="45"/>
      <c r="GVG1302" s="45"/>
      <c r="GVH1302" s="45"/>
      <c r="GVI1302" s="45"/>
      <c r="GVJ1302" s="45"/>
      <c r="GVK1302" s="45"/>
      <c r="GVL1302" s="45"/>
      <c r="GVM1302" s="45"/>
      <c r="GVN1302" s="45"/>
      <c r="GVO1302" s="45"/>
      <c r="GVP1302" s="45"/>
      <c r="GVQ1302" s="45"/>
      <c r="GVR1302" s="45"/>
      <c r="GVS1302" s="45"/>
      <c r="GVT1302" s="45"/>
      <c r="GVU1302" s="45"/>
      <c r="GVV1302" s="45"/>
      <c r="GVW1302" s="45"/>
      <c r="GVX1302" s="45"/>
      <c r="GVY1302" s="45"/>
      <c r="GVZ1302" s="45"/>
      <c r="GWA1302" s="45"/>
      <c r="GWB1302" s="45"/>
      <c r="GWC1302" s="45"/>
      <c r="GWD1302" s="45"/>
      <c r="GWE1302" s="45"/>
      <c r="GWF1302" s="45"/>
      <c r="GWG1302" s="45"/>
      <c r="GWH1302" s="45"/>
      <c r="GWI1302" s="45"/>
      <c r="GWJ1302" s="45"/>
      <c r="GWK1302" s="45"/>
      <c r="GWL1302" s="45"/>
      <c r="GWM1302" s="45"/>
      <c r="GWN1302" s="45"/>
      <c r="GWO1302" s="45"/>
      <c r="GWP1302" s="45"/>
      <c r="GWQ1302" s="45"/>
      <c r="GWR1302" s="45"/>
      <c r="GWS1302" s="45"/>
      <c r="GWT1302" s="45"/>
      <c r="GWU1302" s="45"/>
      <c r="GWV1302" s="45"/>
      <c r="GWW1302" s="45"/>
      <c r="GWX1302" s="45"/>
      <c r="GWY1302" s="45"/>
      <c r="GWZ1302" s="45"/>
      <c r="GXA1302" s="45"/>
      <c r="GXB1302" s="45"/>
      <c r="GXC1302" s="45"/>
      <c r="GXD1302" s="45"/>
      <c r="GXE1302" s="45"/>
      <c r="GXF1302" s="45"/>
      <c r="GXG1302" s="45"/>
      <c r="GXH1302" s="45"/>
      <c r="GXI1302" s="45"/>
      <c r="GXJ1302" s="45"/>
      <c r="GXK1302" s="45"/>
      <c r="GXL1302" s="45"/>
      <c r="GXM1302" s="45"/>
      <c r="GXN1302" s="45"/>
      <c r="GXO1302" s="45"/>
      <c r="GXP1302" s="45"/>
      <c r="GXQ1302" s="45"/>
      <c r="GXR1302" s="45"/>
      <c r="GXS1302" s="45"/>
      <c r="GXT1302" s="45"/>
      <c r="GXU1302" s="45"/>
      <c r="GXV1302" s="45"/>
      <c r="GXW1302" s="45"/>
      <c r="GXX1302" s="45"/>
      <c r="GXY1302" s="45"/>
      <c r="GXZ1302" s="45"/>
      <c r="GYA1302" s="45"/>
      <c r="GYB1302" s="45"/>
      <c r="GYC1302" s="45"/>
      <c r="GYD1302" s="45"/>
      <c r="GYE1302" s="45"/>
      <c r="GYF1302" s="45"/>
      <c r="GYG1302" s="45"/>
      <c r="GYH1302" s="45"/>
      <c r="GYI1302" s="45"/>
      <c r="GYJ1302" s="45"/>
      <c r="GYK1302" s="45"/>
      <c r="GYL1302" s="45"/>
      <c r="GYM1302" s="45"/>
      <c r="GYN1302" s="45"/>
      <c r="GYO1302" s="45"/>
      <c r="GYP1302" s="45"/>
      <c r="GYQ1302" s="45"/>
      <c r="GYR1302" s="45"/>
      <c r="GYS1302" s="45"/>
      <c r="GYT1302" s="45"/>
      <c r="GYU1302" s="45"/>
      <c r="GYV1302" s="45"/>
      <c r="GYW1302" s="45"/>
      <c r="GYX1302" s="45"/>
      <c r="GYY1302" s="45"/>
      <c r="GYZ1302" s="45"/>
      <c r="GZA1302" s="45"/>
      <c r="GZB1302" s="45"/>
      <c r="GZC1302" s="45"/>
      <c r="GZD1302" s="45"/>
      <c r="GZE1302" s="45"/>
      <c r="GZF1302" s="45"/>
      <c r="GZG1302" s="45"/>
      <c r="GZH1302" s="45"/>
      <c r="GZI1302" s="45"/>
      <c r="GZJ1302" s="45"/>
      <c r="GZK1302" s="45"/>
      <c r="GZL1302" s="45"/>
      <c r="GZM1302" s="45"/>
      <c r="GZN1302" s="45"/>
      <c r="GZO1302" s="45"/>
      <c r="GZP1302" s="45"/>
      <c r="GZQ1302" s="45"/>
      <c r="GZR1302" s="45"/>
      <c r="GZS1302" s="45"/>
      <c r="GZT1302" s="45"/>
      <c r="GZU1302" s="45"/>
      <c r="GZV1302" s="45"/>
      <c r="GZW1302" s="45"/>
      <c r="GZX1302" s="45"/>
      <c r="GZY1302" s="45"/>
      <c r="GZZ1302" s="45"/>
      <c r="HAA1302" s="45"/>
      <c r="HAB1302" s="45"/>
      <c r="HAC1302" s="45"/>
      <c r="HAD1302" s="45"/>
      <c r="HAE1302" s="45"/>
      <c r="HAF1302" s="45"/>
      <c r="HAG1302" s="45"/>
      <c r="HAH1302" s="45"/>
      <c r="HAI1302" s="45"/>
      <c r="HAJ1302" s="45"/>
      <c r="HAK1302" s="45"/>
      <c r="HAL1302" s="45"/>
      <c r="HAM1302" s="45"/>
      <c r="HAN1302" s="45"/>
      <c r="HAO1302" s="45"/>
      <c r="HAP1302" s="45"/>
      <c r="HAQ1302" s="45"/>
      <c r="HAR1302" s="45"/>
      <c r="HAS1302" s="45"/>
      <c r="HAT1302" s="45"/>
      <c r="HAU1302" s="45"/>
      <c r="HAV1302" s="45"/>
      <c r="HAW1302" s="45"/>
      <c r="HAX1302" s="45"/>
      <c r="HAY1302" s="45"/>
      <c r="HAZ1302" s="45"/>
      <c r="HBA1302" s="45"/>
      <c r="HBB1302" s="45"/>
      <c r="HBC1302" s="45"/>
      <c r="HBD1302" s="45"/>
      <c r="HBE1302" s="45"/>
      <c r="HBF1302" s="45"/>
      <c r="HBG1302" s="45"/>
      <c r="HBH1302" s="45"/>
      <c r="HBI1302" s="45"/>
      <c r="HBJ1302" s="45"/>
      <c r="HBK1302" s="45"/>
      <c r="HBL1302" s="45"/>
      <c r="HBM1302" s="45"/>
      <c r="HBN1302" s="45"/>
      <c r="HBO1302" s="45"/>
      <c r="HBP1302" s="45"/>
      <c r="HBQ1302" s="45"/>
      <c r="HBR1302" s="45"/>
      <c r="HBS1302" s="45"/>
      <c r="HBT1302" s="45"/>
      <c r="HBU1302" s="45"/>
      <c r="HBV1302" s="45"/>
      <c r="HBW1302" s="45"/>
      <c r="HBX1302" s="45"/>
      <c r="HBY1302" s="45"/>
      <c r="HBZ1302" s="45"/>
      <c r="HCA1302" s="45"/>
      <c r="HCB1302" s="45"/>
      <c r="HCC1302" s="45"/>
      <c r="HCD1302" s="45"/>
      <c r="HCE1302" s="45"/>
      <c r="HCF1302" s="45"/>
      <c r="HCG1302" s="45"/>
      <c r="HCH1302" s="45"/>
      <c r="HCI1302" s="45"/>
      <c r="HCJ1302" s="45"/>
      <c r="HCK1302" s="45"/>
      <c r="HCL1302" s="45"/>
      <c r="HCM1302" s="45"/>
      <c r="HCN1302" s="45"/>
      <c r="HCO1302" s="45"/>
      <c r="HCP1302" s="45"/>
      <c r="HCQ1302" s="45"/>
      <c r="HCR1302" s="45"/>
      <c r="HCS1302" s="45"/>
      <c r="HCT1302" s="45"/>
      <c r="HCU1302" s="45"/>
      <c r="HCV1302" s="45"/>
      <c r="HCW1302" s="45"/>
      <c r="HCX1302" s="45"/>
      <c r="HCY1302" s="45"/>
      <c r="HCZ1302" s="45"/>
      <c r="HDA1302" s="45"/>
      <c r="HDB1302" s="45"/>
      <c r="HDC1302" s="45"/>
      <c r="HDD1302" s="45"/>
      <c r="HDE1302" s="45"/>
      <c r="HDF1302" s="45"/>
      <c r="HDG1302" s="45"/>
      <c r="HDH1302" s="45"/>
      <c r="HDI1302" s="45"/>
      <c r="HDJ1302" s="45"/>
      <c r="HDK1302" s="45"/>
      <c r="HDL1302" s="45"/>
      <c r="HDM1302" s="45"/>
      <c r="HDN1302" s="45"/>
      <c r="HDO1302" s="45"/>
      <c r="HDP1302" s="45"/>
      <c r="HDQ1302" s="45"/>
      <c r="HDR1302" s="45"/>
      <c r="HDS1302" s="45"/>
      <c r="HDT1302" s="45"/>
      <c r="HDU1302" s="45"/>
      <c r="HDV1302" s="45"/>
      <c r="HDW1302" s="45"/>
      <c r="HDX1302" s="45"/>
      <c r="HDY1302" s="45"/>
      <c r="HDZ1302" s="45"/>
      <c r="HEA1302" s="45"/>
      <c r="HEB1302" s="45"/>
      <c r="HEC1302" s="45"/>
      <c r="HED1302" s="45"/>
      <c r="HEE1302" s="45"/>
      <c r="HEF1302" s="45"/>
      <c r="HEG1302" s="45"/>
      <c r="HEH1302" s="45"/>
      <c r="HEI1302" s="45"/>
      <c r="HEJ1302" s="45"/>
      <c r="HEK1302" s="45"/>
      <c r="HEL1302" s="45"/>
      <c r="HEM1302" s="45"/>
      <c r="HEN1302" s="45"/>
      <c r="HEO1302" s="45"/>
      <c r="HEP1302" s="45"/>
      <c r="HEQ1302" s="45"/>
      <c r="HER1302" s="45"/>
      <c r="HES1302" s="45"/>
      <c r="HET1302" s="45"/>
      <c r="HEU1302" s="45"/>
      <c r="HEV1302" s="45"/>
      <c r="HEW1302" s="45"/>
      <c r="HEX1302" s="45"/>
      <c r="HEY1302" s="45"/>
      <c r="HEZ1302" s="45"/>
      <c r="HFA1302" s="45"/>
      <c r="HFB1302" s="45"/>
      <c r="HFC1302" s="45"/>
      <c r="HFD1302" s="45"/>
      <c r="HFE1302" s="45"/>
      <c r="HFF1302" s="45"/>
      <c r="HFG1302" s="45"/>
      <c r="HFH1302" s="45"/>
      <c r="HFI1302" s="45"/>
      <c r="HFJ1302" s="45"/>
      <c r="HFK1302" s="45"/>
      <c r="HFL1302" s="45"/>
      <c r="HFM1302" s="45"/>
      <c r="HFN1302" s="45"/>
      <c r="HFO1302" s="45"/>
      <c r="HFP1302" s="45"/>
      <c r="HFQ1302" s="45"/>
      <c r="HFR1302" s="45"/>
      <c r="HFS1302" s="45"/>
      <c r="HFT1302" s="45"/>
      <c r="HFU1302" s="45"/>
      <c r="HFV1302" s="45"/>
      <c r="HFW1302" s="45"/>
      <c r="HFX1302" s="45"/>
      <c r="HFY1302" s="45"/>
      <c r="HFZ1302" s="45"/>
      <c r="HGA1302" s="45"/>
      <c r="HGB1302" s="45"/>
      <c r="HGC1302" s="45"/>
      <c r="HGD1302" s="45"/>
      <c r="HGE1302" s="45"/>
      <c r="HGF1302" s="45"/>
      <c r="HGG1302" s="45"/>
      <c r="HGH1302" s="45"/>
      <c r="HGI1302" s="45"/>
      <c r="HGJ1302" s="45"/>
      <c r="HGK1302" s="45"/>
      <c r="HGL1302" s="45"/>
      <c r="HGM1302" s="45"/>
      <c r="HGN1302" s="45"/>
      <c r="HGO1302" s="45"/>
      <c r="HGP1302" s="45"/>
      <c r="HGQ1302" s="45"/>
      <c r="HGR1302" s="45"/>
      <c r="HGS1302" s="45"/>
      <c r="HGT1302" s="45"/>
      <c r="HGU1302" s="45"/>
      <c r="HGV1302" s="45"/>
      <c r="HGW1302" s="45"/>
      <c r="HGX1302" s="45"/>
      <c r="HGY1302" s="45"/>
      <c r="HGZ1302" s="45"/>
      <c r="HHA1302" s="45"/>
      <c r="HHB1302" s="45"/>
      <c r="HHC1302" s="45"/>
      <c r="HHD1302" s="45"/>
      <c r="HHE1302" s="45"/>
      <c r="HHF1302" s="45"/>
      <c r="HHG1302" s="45"/>
      <c r="HHH1302" s="45"/>
      <c r="HHI1302" s="45"/>
      <c r="HHJ1302" s="45"/>
      <c r="HHK1302" s="45"/>
      <c r="HHL1302" s="45"/>
      <c r="HHM1302" s="45"/>
      <c r="HHN1302" s="45"/>
      <c r="HHO1302" s="45"/>
      <c r="HHP1302" s="45"/>
      <c r="HHQ1302" s="45"/>
      <c r="HHR1302" s="45"/>
      <c r="HHS1302" s="45"/>
      <c r="HHT1302" s="45"/>
      <c r="HHU1302" s="45"/>
      <c r="HHV1302" s="45"/>
      <c r="HHW1302" s="45"/>
      <c r="HHX1302" s="45"/>
      <c r="HHY1302" s="45"/>
      <c r="HHZ1302" s="45"/>
      <c r="HIA1302" s="45"/>
      <c r="HIB1302" s="45"/>
      <c r="HIC1302" s="45"/>
      <c r="HID1302" s="45"/>
      <c r="HIE1302" s="45"/>
      <c r="HIF1302" s="45"/>
      <c r="HIG1302" s="45"/>
      <c r="HIH1302" s="45"/>
      <c r="HII1302" s="45"/>
      <c r="HIJ1302" s="45"/>
      <c r="HIK1302" s="45"/>
      <c r="HIL1302" s="45"/>
      <c r="HIM1302" s="45"/>
      <c r="HIN1302" s="45"/>
      <c r="HIO1302" s="45"/>
      <c r="HIP1302" s="45"/>
      <c r="HIQ1302" s="45"/>
      <c r="HIR1302" s="45"/>
      <c r="HIS1302" s="45"/>
      <c r="HIT1302" s="45"/>
      <c r="HIU1302" s="45"/>
      <c r="HIV1302" s="45"/>
      <c r="HIW1302" s="45"/>
      <c r="HIX1302" s="45"/>
      <c r="HIY1302" s="45"/>
      <c r="HIZ1302" s="45"/>
      <c r="HJA1302" s="45"/>
      <c r="HJB1302" s="45"/>
      <c r="HJC1302" s="45"/>
      <c r="HJD1302" s="45"/>
      <c r="HJE1302" s="45"/>
      <c r="HJF1302" s="45"/>
      <c r="HJG1302" s="45"/>
      <c r="HJH1302" s="45"/>
      <c r="HJI1302" s="45"/>
      <c r="HJJ1302" s="45"/>
      <c r="HJK1302" s="45"/>
      <c r="HJL1302" s="45"/>
      <c r="HJM1302" s="45"/>
      <c r="HJN1302" s="45"/>
      <c r="HJO1302" s="45"/>
      <c r="HJP1302" s="45"/>
      <c r="HJQ1302" s="45"/>
      <c r="HJR1302" s="45"/>
      <c r="HJS1302" s="45"/>
      <c r="HJT1302" s="45"/>
      <c r="HJU1302" s="45"/>
      <c r="HJV1302" s="45"/>
      <c r="HJW1302" s="45"/>
      <c r="HJX1302" s="45"/>
      <c r="HJY1302" s="45"/>
      <c r="HJZ1302" s="45"/>
      <c r="HKA1302" s="45"/>
      <c r="HKB1302" s="45"/>
      <c r="HKC1302" s="45"/>
      <c r="HKD1302" s="45"/>
      <c r="HKE1302" s="45"/>
      <c r="HKF1302" s="45"/>
      <c r="HKG1302" s="45"/>
      <c r="HKH1302" s="45"/>
      <c r="HKI1302" s="45"/>
      <c r="HKJ1302" s="45"/>
      <c r="HKK1302" s="45"/>
      <c r="HKL1302" s="45"/>
      <c r="HKM1302" s="45"/>
      <c r="HKN1302" s="45"/>
      <c r="HKO1302" s="45"/>
      <c r="HKP1302" s="45"/>
      <c r="HKQ1302" s="45"/>
      <c r="HKR1302" s="45"/>
      <c r="HKS1302" s="45"/>
      <c r="HKT1302" s="45"/>
      <c r="HKU1302" s="45"/>
      <c r="HKV1302" s="45"/>
      <c r="HKW1302" s="45"/>
      <c r="HKX1302" s="45"/>
      <c r="HKY1302" s="45"/>
      <c r="HKZ1302" s="45"/>
      <c r="HLA1302" s="45"/>
      <c r="HLB1302" s="45"/>
      <c r="HLC1302" s="45"/>
      <c r="HLD1302" s="45"/>
      <c r="HLE1302" s="45"/>
      <c r="HLF1302" s="45"/>
      <c r="HLG1302" s="45"/>
      <c r="HLH1302" s="45"/>
      <c r="HLI1302" s="45"/>
      <c r="HLJ1302" s="45"/>
      <c r="HLK1302" s="45"/>
      <c r="HLL1302" s="45"/>
      <c r="HLM1302" s="45"/>
      <c r="HLN1302" s="45"/>
      <c r="HLO1302" s="45"/>
      <c r="HLP1302" s="45"/>
      <c r="HLQ1302" s="45"/>
      <c r="HLR1302" s="45"/>
      <c r="HLS1302" s="45"/>
      <c r="HLT1302" s="45"/>
      <c r="HLU1302" s="45"/>
      <c r="HLV1302" s="45"/>
      <c r="HLW1302" s="45"/>
      <c r="HLX1302" s="45"/>
      <c r="HLY1302" s="45"/>
      <c r="HLZ1302" s="45"/>
      <c r="HMA1302" s="45"/>
      <c r="HMB1302" s="45"/>
      <c r="HMC1302" s="45"/>
      <c r="HMD1302" s="45"/>
      <c r="HME1302" s="45"/>
      <c r="HMF1302" s="45"/>
      <c r="HMG1302" s="45"/>
      <c r="HMH1302" s="45"/>
      <c r="HMI1302" s="45"/>
      <c r="HMJ1302" s="45"/>
      <c r="HMK1302" s="45"/>
      <c r="HML1302" s="45"/>
      <c r="HMM1302" s="45"/>
      <c r="HMN1302" s="45"/>
      <c r="HMO1302" s="45"/>
      <c r="HMP1302" s="45"/>
      <c r="HMQ1302" s="45"/>
      <c r="HMR1302" s="45"/>
      <c r="HMS1302" s="45"/>
      <c r="HMT1302" s="45"/>
      <c r="HMU1302" s="45"/>
      <c r="HMV1302" s="45"/>
      <c r="HMW1302" s="45"/>
      <c r="HMX1302" s="45"/>
      <c r="HMY1302" s="45"/>
      <c r="HMZ1302" s="45"/>
      <c r="HNA1302" s="45"/>
      <c r="HNB1302" s="45"/>
      <c r="HNC1302" s="45"/>
      <c r="HND1302" s="45"/>
      <c r="HNE1302" s="45"/>
      <c r="HNF1302" s="45"/>
      <c r="HNG1302" s="45"/>
      <c r="HNH1302" s="45"/>
      <c r="HNI1302" s="45"/>
      <c r="HNJ1302" s="45"/>
      <c r="HNK1302" s="45"/>
      <c r="HNL1302" s="45"/>
      <c r="HNM1302" s="45"/>
      <c r="HNN1302" s="45"/>
      <c r="HNO1302" s="45"/>
      <c r="HNP1302" s="45"/>
      <c r="HNQ1302" s="45"/>
      <c r="HNR1302" s="45"/>
      <c r="HNS1302" s="45"/>
      <c r="HNT1302" s="45"/>
      <c r="HNU1302" s="45"/>
      <c r="HNV1302" s="45"/>
      <c r="HNW1302" s="45"/>
      <c r="HNX1302" s="45"/>
      <c r="HNY1302" s="45"/>
      <c r="HNZ1302" s="45"/>
      <c r="HOA1302" s="45"/>
      <c r="HOB1302" s="45"/>
      <c r="HOC1302" s="45"/>
      <c r="HOD1302" s="45"/>
      <c r="HOE1302" s="45"/>
      <c r="HOF1302" s="45"/>
      <c r="HOG1302" s="45"/>
      <c r="HOH1302" s="45"/>
      <c r="HOI1302" s="45"/>
      <c r="HOJ1302" s="45"/>
      <c r="HOK1302" s="45"/>
      <c r="HOL1302" s="45"/>
      <c r="HOM1302" s="45"/>
      <c r="HON1302" s="45"/>
      <c r="HOO1302" s="45"/>
      <c r="HOP1302" s="45"/>
      <c r="HOQ1302" s="45"/>
      <c r="HOR1302" s="45"/>
      <c r="HOS1302" s="45"/>
      <c r="HOT1302" s="45"/>
      <c r="HOU1302" s="45"/>
      <c r="HOV1302" s="45"/>
      <c r="HOW1302" s="45"/>
      <c r="HOX1302" s="45"/>
      <c r="HOY1302" s="45"/>
      <c r="HOZ1302" s="45"/>
      <c r="HPA1302" s="45"/>
      <c r="HPB1302" s="45"/>
      <c r="HPC1302" s="45"/>
      <c r="HPD1302" s="45"/>
      <c r="HPE1302" s="45"/>
      <c r="HPF1302" s="45"/>
      <c r="HPG1302" s="45"/>
      <c r="HPH1302" s="45"/>
      <c r="HPI1302" s="45"/>
      <c r="HPJ1302" s="45"/>
      <c r="HPK1302" s="45"/>
      <c r="HPL1302" s="45"/>
      <c r="HPM1302" s="45"/>
      <c r="HPN1302" s="45"/>
      <c r="HPO1302" s="45"/>
      <c r="HPP1302" s="45"/>
      <c r="HPQ1302" s="45"/>
      <c r="HPR1302" s="45"/>
      <c r="HPS1302" s="45"/>
      <c r="HPT1302" s="45"/>
      <c r="HPU1302" s="45"/>
      <c r="HPV1302" s="45"/>
      <c r="HPW1302" s="45"/>
      <c r="HPX1302" s="45"/>
      <c r="HPY1302" s="45"/>
      <c r="HPZ1302" s="45"/>
      <c r="HQA1302" s="45"/>
      <c r="HQB1302" s="45"/>
      <c r="HQC1302" s="45"/>
      <c r="HQD1302" s="45"/>
      <c r="HQE1302" s="45"/>
      <c r="HQF1302" s="45"/>
      <c r="HQG1302" s="45"/>
      <c r="HQH1302" s="45"/>
      <c r="HQI1302" s="45"/>
      <c r="HQJ1302" s="45"/>
      <c r="HQK1302" s="45"/>
      <c r="HQL1302" s="45"/>
      <c r="HQM1302" s="45"/>
      <c r="HQN1302" s="45"/>
      <c r="HQO1302" s="45"/>
      <c r="HQP1302" s="45"/>
      <c r="HQQ1302" s="45"/>
      <c r="HQR1302" s="45"/>
      <c r="HQS1302" s="45"/>
      <c r="HQT1302" s="45"/>
      <c r="HQU1302" s="45"/>
      <c r="HQV1302" s="45"/>
      <c r="HQW1302" s="45"/>
      <c r="HQX1302" s="45"/>
      <c r="HQY1302" s="45"/>
      <c r="HQZ1302" s="45"/>
      <c r="HRA1302" s="45"/>
      <c r="HRB1302" s="45"/>
      <c r="HRC1302" s="45"/>
      <c r="HRD1302" s="45"/>
      <c r="HRE1302" s="45"/>
      <c r="HRF1302" s="45"/>
      <c r="HRG1302" s="45"/>
      <c r="HRH1302" s="45"/>
      <c r="HRI1302" s="45"/>
      <c r="HRJ1302" s="45"/>
      <c r="HRK1302" s="45"/>
      <c r="HRL1302" s="45"/>
      <c r="HRM1302" s="45"/>
      <c r="HRN1302" s="45"/>
      <c r="HRO1302" s="45"/>
      <c r="HRP1302" s="45"/>
      <c r="HRQ1302" s="45"/>
      <c r="HRR1302" s="45"/>
      <c r="HRS1302" s="45"/>
      <c r="HRT1302" s="45"/>
      <c r="HRU1302" s="45"/>
      <c r="HRV1302" s="45"/>
      <c r="HRW1302" s="45"/>
      <c r="HRX1302" s="45"/>
      <c r="HRY1302" s="45"/>
      <c r="HRZ1302" s="45"/>
      <c r="HSA1302" s="45"/>
      <c r="HSB1302" s="45"/>
      <c r="HSC1302" s="45"/>
      <c r="HSD1302" s="45"/>
      <c r="HSE1302" s="45"/>
      <c r="HSF1302" s="45"/>
      <c r="HSG1302" s="45"/>
      <c r="HSH1302" s="45"/>
      <c r="HSI1302" s="45"/>
      <c r="HSJ1302" s="45"/>
      <c r="HSK1302" s="45"/>
      <c r="HSL1302" s="45"/>
      <c r="HSM1302" s="45"/>
      <c r="HSN1302" s="45"/>
      <c r="HSO1302" s="45"/>
      <c r="HSP1302" s="45"/>
      <c r="HSQ1302" s="45"/>
      <c r="HSR1302" s="45"/>
      <c r="HSS1302" s="45"/>
      <c r="HST1302" s="45"/>
      <c r="HSU1302" s="45"/>
      <c r="HSV1302" s="45"/>
      <c r="HSW1302" s="45"/>
      <c r="HSX1302" s="45"/>
      <c r="HSY1302" s="45"/>
      <c r="HSZ1302" s="45"/>
      <c r="HTA1302" s="45"/>
      <c r="HTB1302" s="45"/>
      <c r="HTC1302" s="45"/>
      <c r="HTD1302" s="45"/>
      <c r="HTE1302" s="45"/>
      <c r="HTF1302" s="45"/>
      <c r="HTG1302" s="45"/>
      <c r="HTH1302" s="45"/>
      <c r="HTI1302" s="45"/>
      <c r="HTJ1302" s="45"/>
      <c r="HTK1302" s="45"/>
      <c r="HTL1302" s="45"/>
      <c r="HTM1302" s="45"/>
      <c r="HTN1302" s="45"/>
      <c r="HTO1302" s="45"/>
      <c r="HTP1302" s="45"/>
      <c r="HTQ1302" s="45"/>
      <c r="HTR1302" s="45"/>
      <c r="HTS1302" s="45"/>
      <c r="HTT1302" s="45"/>
      <c r="HTU1302" s="45"/>
      <c r="HTV1302" s="45"/>
      <c r="HTW1302" s="45"/>
      <c r="HTX1302" s="45"/>
      <c r="HTY1302" s="45"/>
      <c r="HTZ1302" s="45"/>
      <c r="HUA1302" s="45"/>
      <c r="HUB1302" s="45"/>
      <c r="HUC1302" s="45"/>
      <c r="HUD1302" s="45"/>
      <c r="HUE1302" s="45"/>
      <c r="HUF1302" s="45"/>
      <c r="HUG1302" s="45"/>
      <c r="HUH1302" s="45"/>
      <c r="HUI1302" s="45"/>
      <c r="HUJ1302" s="45"/>
      <c r="HUK1302" s="45"/>
      <c r="HUL1302" s="45"/>
      <c r="HUM1302" s="45"/>
      <c r="HUN1302" s="45"/>
      <c r="HUO1302" s="45"/>
      <c r="HUP1302" s="45"/>
      <c r="HUQ1302" s="45"/>
      <c r="HUR1302" s="45"/>
      <c r="HUS1302" s="45"/>
      <c r="HUT1302" s="45"/>
      <c r="HUU1302" s="45"/>
      <c r="HUV1302" s="45"/>
      <c r="HUW1302" s="45"/>
      <c r="HUX1302" s="45"/>
      <c r="HUY1302" s="45"/>
      <c r="HUZ1302" s="45"/>
      <c r="HVA1302" s="45"/>
      <c r="HVB1302" s="45"/>
      <c r="HVC1302" s="45"/>
      <c r="HVD1302" s="45"/>
      <c r="HVE1302" s="45"/>
      <c r="HVF1302" s="45"/>
      <c r="HVG1302" s="45"/>
      <c r="HVH1302" s="45"/>
      <c r="HVI1302" s="45"/>
      <c r="HVJ1302" s="45"/>
      <c r="HVK1302" s="45"/>
      <c r="HVL1302" s="45"/>
      <c r="HVM1302" s="45"/>
      <c r="HVN1302" s="45"/>
      <c r="HVO1302" s="45"/>
      <c r="HVP1302" s="45"/>
      <c r="HVQ1302" s="45"/>
      <c r="HVR1302" s="45"/>
      <c r="HVS1302" s="45"/>
      <c r="HVT1302" s="45"/>
      <c r="HVU1302" s="45"/>
      <c r="HVV1302" s="45"/>
      <c r="HVW1302" s="45"/>
      <c r="HVX1302" s="45"/>
      <c r="HVY1302" s="45"/>
      <c r="HVZ1302" s="45"/>
      <c r="HWA1302" s="45"/>
      <c r="HWB1302" s="45"/>
      <c r="HWC1302" s="45"/>
      <c r="HWD1302" s="45"/>
      <c r="HWE1302" s="45"/>
      <c r="HWF1302" s="45"/>
      <c r="HWG1302" s="45"/>
      <c r="HWH1302" s="45"/>
      <c r="HWI1302" s="45"/>
      <c r="HWJ1302" s="45"/>
      <c r="HWK1302" s="45"/>
      <c r="HWL1302" s="45"/>
      <c r="HWM1302" s="45"/>
      <c r="HWN1302" s="45"/>
      <c r="HWO1302" s="45"/>
      <c r="HWP1302" s="45"/>
      <c r="HWQ1302" s="45"/>
      <c r="HWR1302" s="45"/>
      <c r="HWS1302" s="45"/>
      <c r="HWT1302" s="45"/>
      <c r="HWU1302" s="45"/>
      <c r="HWV1302" s="45"/>
      <c r="HWW1302" s="45"/>
      <c r="HWX1302" s="45"/>
      <c r="HWY1302" s="45"/>
      <c r="HWZ1302" s="45"/>
      <c r="HXA1302" s="45"/>
      <c r="HXB1302" s="45"/>
      <c r="HXC1302" s="45"/>
      <c r="HXD1302" s="45"/>
      <c r="HXE1302" s="45"/>
      <c r="HXF1302" s="45"/>
      <c r="HXG1302" s="45"/>
      <c r="HXH1302" s="45"/>
      <c r="HXI1302" s="45"/>
      <c r="HXJ1302" s="45"/>
      <c r="HXK1302" s="45"/>
      <c r="HXL1302" s="45"/>
      <c r="HXM1302" s="45"/>
      <c r="HXN1302" s="45"/>
      <c r="HXO1302" s="45"/>
      <c r="HXP1302" s="45"/>
      <c r="HXQ1302" s="45"/>
      <c r="HXR1302" s="45"/>
      <c r="HXS1302" s="45"/>
      <c r="HXT1302" s="45"/>
      <c r="HXU1302" s="45"/>
      <c r="HXV1302" s="45"/>
      <c r="HXW1302" s="45"/>
      <c r="HXX1302" s="45"/>
      <c r="HXY1302" s="45"/>
      <c r="HXZ1302" s="45"/>
      <c r="HYA1302" s="45"/>
      <c r="HYB1302" s="45"/>
      <c r="HYC1302" s="45"/>
      <c r="HYD1302" s="45"/>
      <c r="HYE1302" s="45"/>
      <c r="HYF1302" s="45"/>
      <c r="HYG1302" s="45"/>
      <c r="HYH1302" s="45"/>
      <c r="HYI1302" s="45"/>
      <c r="HYJ1302" s="45"/>
      <c r="HYK1302" s="45"/>
      <c r="HYL1302" s="45"/>
      <c r="HYM1302" s="45"/>
      <c r="HYN1302" s="45"/>
      <c r="HYO1302" s="45"/>
      <c r="HYP1302" s="45"/>
      <c r="HYQ1302" s="45"/>
      <c r="HYR1302" s="45"/>
      <c r="HYS1302" s="45"/>
      <c r="HYT1302" s="45"/>
      <c r="HYU1302" s="45"/>
      <c r="HYV1302" s="45"/>
      <c r="HYW1302" s="45"/>
      <c r="HYX1302" s="45"/>
      <c r="HYY1302" s="45"/>
      <c r="HYZ1302" s="45"/>
      <c r="HZA1302" s="45"/>
      <c r="HZB1302" s="45"/>
      <c r="HZC1302" s="45"/>
      <c r="HZD1302" s="45"/>
      <c r="HZE1302" s="45"/>
      <c r="HZF1302" s="45"/>
      <c r="HZG1302" s="45"/>
      <c r="HZH1302" s="45"/>
      <c r="HZI1302" s="45"/>
      <c r="HZJ1302" s="45"/>
      <c r="HZK1302" s="45"/>
      <c r="HZL1302" s="45"/>
      <c r="HZM1302" s="45"/>
      <c r="HZN1302" s="45"/>
      <c r="HZO1302" s="45"/>
      <c r="HZP1302" s="45"/>
      <c r="HZQ1302" s="45"/>
      <c r="HZR1302" s="45"/>
      <c r="HZS1302" s="45"/>
      <c r="HZT1302" s="45"/>
      <c r="HZU1302" s="45"/>
      <c r="HZV1302" s="45"/>
      <c r="HZW1302" s="45"/>
      <c r="HZX1302" s="45"/>
      <c r="HZY1302" s="45"/>
      <c r="HZZ1302" s="45"/>
      <c r="IAA1302" s="45"/>
      <c r="IAB1302" s="45"/>
      <c r="IAC1302" s="45"/>
      <c r="IAD1302" s="45"/>
      <c r="IAE1302" s="45"/>
      <c r="IAF1302" s="45"/>
      <c r="IAG1302" s="45"/>
      <c r="IAH1302" s="45"/>
      <c r="IAI1302" s="45"/>
      <c r="IAJ1302" s="45"/>
      <c r="IAK1302" s="45"/>
      <c r="IAL1302" s="45"/>
      <c r="IAM1302" s="45"/>
      <c r="IAN1302" s="45"/>
      <c r="IAO1302" s="45"/>
      <c r="IAP1302" s="45"/>
      <c r="IAQ1302" s="45"/>
      <c r="IAR1302" s="45"/>
      <c r="IAS1302" s="45"/>
      <c r="IAT1302" s="45"/>
      <c r="IAU1302" s="45"/>
      <c r="IAV1302" s="45"/>
      <c r="IAW1302" s="45"/>
      <c r="IAX1302" s="45"/>
      <c r="IAY1302" s="45"/>
      <c r="IAZ1302" s="45"/>
      <c r="IBA1302" s="45"/>
      <c r="IBB1302" s="45"/>
      <c r="IBC1302" s="45"/>
      <c r="IBD1302" s="45"/>
      <c r="IBE1302" s="45"/>
      <c r="IBF1302" s="45"/>
      <c r="IBG1302" s="45"/>
      <c r="IBH1302" s="45"/>
      <c r="IBI1302" s="45"/>
      <c r="IBJ1302" s="45"/>
      <c r="IBK1302" s="45"/>
      <c r="IBL1302" s="45"/>
      <c r="IBM1302" s="45"/>
      <c r="IBN1302" s="45"/>
      <c r="IBO1302" s="45"/>
      <c r="IBP1302" s="45"/>
      <c r="IBQ1302" s="45"/>
      <c r="IBR1302" s="45"/>
      <c r="IBS1302" s="45"/>
      <c r="IBT1302" s="45"/>
      <c r="IBU1302" s="45"/>
      <c r="IBV1302" s="45"/>
      <c r="IBW1302" s="45"/>
      <c r="IBX1302" s="45"/>
      <c r="IBY1302" s="45"/>
      <c r="IBZ1302" s="45"/>
      <c r="ICA1302" s="45"/>
      <c r="ICB1302" s="45"/>
      <c r="ICC1302" s="45"/>
      <c r="ICD1302" s="45"/>
      <c r="ICE1302" s="45"/>
      <c r="ICF1302" s="45"/>
      <c r="ICG1302" s="45"/>
      <c r="ICH1302" s="45"/>
      <c r="ICI1302" s="45"/>
      <c r="ICJ1302" s="45"/>
      <c r="ICK1302" s="45"/>
      <c r="ICL1302" s="45"/>
      <c r="ICM1302" s="45"/>
      <c r="ICN1302" s="45"/>
      <c r="ICO1302" s="45"/>
      <c r="ICP1302" s="45"/>
      <c r="ICQ1302" s="45"/>
      <c r="ICR1302" s="45"/>
      <c r="ICS1302" s="45"/>
      <c r="ICT1302" s="45"/>
      <c r="ICU1302" s="45"/>
      <c r="ICV1302" s="45"/>
      <c r="ICW1302" s="45"/>
      <c r="ICX1302" s="45"/>
      <c r="ICY1302" s="45"/>
      <c r="ICZ1302" s="45"/>
      <c r="IDA1302" s="45"/>
      <c r="IDB1302" s="45"/>
      <c r="IDC1302" s="45"/>
      <c r="IDD1302" s="45"/>
      <c r="IDE1302" s="45"/>
      <c r="IDF1302" s="45"/>
      <c r="IDG1302" s="45"/>
      <c r="IDH1302" s="45"/>
      <c r="IDI1302" s="45"/>
      <c r="IDJ1302" s="45"/>
      <c r="IDK1302" s="45"/>
      <c r="IDL1302" s="45"/>
      <c r="IDM1302" s="45"/>
      <c r="IDN1302" s="45"/>
      <c r="IDO1302" s="45"/>
      <c r="IDP1302" s="45"/>
      <c r="IDQ1302" s="45"/>
      <c r="IDR1302" s="45"/>
      <c r="IDS1302" s="45"/>
      <c r="IDT1302" s="45"/>
      <c r="IDU1302" s="45"/>
      <c r="IDV1302" s="45"/>
      <c r="IDW1302" s="45"/>
      <c r="IDX1302" s="45"/>
      <c r="IDY1302" s="45"/>
      <c r="IDZ1302" s="45"/>
      <c r="IEA1302" s="45"/>
      <c r="IEB1302" s="45"/>
      <c r="IEC1302" s="45"/>
      <c r="IED1302" s="45"/>
      <c r="IEE1302" s="45"/>
      <c r="IEF1302" s="45"/>
      <c r="IEG1302" s="45"/>
      <c r="IEH1302" s="45"/>
      <c r="IEI1302" s="45"/>
      <c r="IEJ1302" s="45"/>
      <c r="IEK1302" s="45"/>
      <c r="IEL1302" s="45"/>
      <c r="IEM1302" s="45"/>
      <c r="IEN1302" s="45"/>
      <c r="IEO1302" s="45"/>
      <c r="IEP1302" s="45"/>
      <c r="IEQ1302" s="45"/>
      <c r="IER1302" s="45"/>
      <c r="IES1302" s="45"/>
      <c r="IET1302" s="45"/>
      <c r="IEU1302" s="45"/>
      <c r="IEV1302" s="45"/>
      <c r="IEW1302" s="45"/>
      <c r="IEX1302" s="45"/>
      <c r="IEY1302" s="45"/>
      <c r="IEZ1302" s="45"/>
      <c r="IFA1302" s="45"/>
      <c r="IFB1302" s="45"/>
      <c r="IFC1302" s="45"/>
      <c r="IFD1302" s="45"/>
      <c r="IFE1302" s="45"/>
      <c r="IFF1302" s="45"/>
      <c r="IFG1302" s="45"/>
      <c r="IFH1302" s="45"/>
      <c r="IFI1302" s="45"/>
      <c r="IFJ1302" s="45"/>
      <c r="IFK1302" s="45"/>
      <c r="IFL1302" s="45"/>
      <c r="IFM1302" s="45"/>
      <c r="IFN1302" s="45"/>
      <c r="IFO1302" s="45"/>
      <c r="IFP1302" s="45"/>
      <c r="IFQ1302" s="45"/>
      <c r="IFR1302" s="45"/>
      <c r="IFS1302" s="45"/>
      <c r="IFT1302" s="45"/>
      <c r="IFU1302" s="45"/>
      <c r="IFV1302" s="45"/>
      <c r="IFW1302" s="45"/>
      <c r="IFX1302" s="45"/>
      <c r="IFY1302" s="45"/>
      <c r="IFZ1302" s="45"/>
      <c r="IGA1302" s="45"/>
      <c r="IGB1302" s="45"/>
      <c r="IGC1302" s="45"/>
      <c r="IGD1302" s="45"/>
      <c r="IGE1302" s="45"/>
      <c r="IGF1302" s="45"/>
      <c r="IGG1302" s="45"/>
      <c r="IGH1302" s="45"/>
      <c r="IGI1302" s="45"/>
      <c r="IGJ1302" s="45"/>
      <c r="IGK1302" s="45"/>
      <c r="IGL1302" s="45"/>
      <c r="IGM1302" s="45"/>
      <c r="IGN1302" s="45"/>
      <c r="IGO1302" s="45"/>
      <c r="IGP1302" s="45"/>
      <c r="IGQ1302" s="45"/>
      <c r="IGR1302" s="45"/>
      <c r="IGS1302" s="45"/>
      <c r="IGT1302" s="45"/>
      <c r="IGU1302" s="45"/>
      <c r="IGV1302" s="45"/>
      <c r="IGW1302" s="45"/>
      <c r="IGX1302" s="45"/>
      <c r="IGY1302" s="45"/>
      <c r="IGZ1302" s="45"/>
      <c r="IHA1302" s="45"/>
      <c r="IHB1302" s="45"/>
      <c r="IHC1302" s="45"/>
      <c r="IHD1302" s="45"/>
      <c r="IHE1302" s="45"/>
      <c r="IHF1302" s="45"/>
      <c r="IHG1302" s="45"/>
      <c r="IHH1302" s="45"/>
      <c r="IHI1302" s="45"/>
      <c r="IHJ1302" s="45"/>
      <c r="IHK1302" s="45"/>
      <c r="IHL1302" s="45"/>
      <c r="IHM1302" s="45"/>
      <c r="IHN1302" s="45"/>
      <c r="IHO1302" s="45"/>
      <c r="IHP1302" s="45"/>
      <c r="IHQ1302" s="45"/>
      <c r="IHR1302" s="45"/>
      <c r="IHS1302" s="45"/>
      <c r="IHT1302" s="45"/>
      <c r="IHU1302" s="45"/>
      <c r="IHV1302" s="45"/>
      <c r="IHW1302" s="45"/>
      <c r="IHX1302" s="45"/>
      <c r="IHY1302" s="45"/>
      <c r="IHZ1302" s="45"/>
      <c r="IIA1302" s="45"/>
      <c r="IIB1302" s="45"/>
      <c r="IIC1302" s="45"/>
      <c r="IID1302" s="45"/>
      <c r="IIE1302" s="45"/>
      <c r="IIF1302" s="45"/>
      <c r="IIG1302" s="45"/>
      <c r="IIH1302" s="45"/>
      <c r="III1302" s="45"/>
      <c r="IIJ1302" s="45"/>
      <c r="IIK1302" s="45"/>
      <c r="IIL1302" s="45"/>
      <c r="IIM1302" s="45"/>
      <c r="IIN1302" s="45"/>
      <c r="IIO1302" s="45"/>
      <c r="IIP1302" s="45"/>
      <c r="IIQ1302" s="45"/>
      <c r="IIR1302" s="45"/>
      <c r="IIS1302" s="45"/>
      <c r="IIT1302" s="45"/>
      <c r="IIU1302" s="45"/>
      <c r="IIV1302" s="45"/>
      <c r="IIW1302" s="45"/>
      <c r="IIX1302" s="45"/>
      <c r="IIY1302" s="45"/>
      <c r="IIZ1302" s="45"/>
      <c r="IJA1302" s="45"/>
      <c r="IJB1302" s="45"/>
      <c r="IJC1302" s="45"/>
      <c r="IJD1302" s="45"/>
      <c r="IJE1302" s="45"/>
      <c r="IJF1302" s="45"/>
      <c r="IJG1302" s="45"/>
      <c r="IJH1302" s="45"/>
      <c r="IJI1302" s="45"/>
      <c r="IJJ1302" s="45"/>
      <c r="IJK1302" s="45"/>
      <c r="IJL1302" s="45"/>
      <c r="IJM1302" s="45"/>
      <c r="IJN1302" s="45"/>
      <c r="IJO1302" s="45"/>
      <c r="IJP1302" s="45"/>
      <c r="IJQ1302" s="45"/>
      <c r="IJR1302" s="45"/>
      <c r="IJS1302" s="45"/>
      <c r="IJT1302" s="45"/>
      <c r="IJU1302" s="45"/>
      <c r="IJV1302" s="45"/>
      <c r="IJW1302" s="45"/>
      <c r="IJX1302" s="45"/>
      <c r="IJY1302" s="45"/>
      <c r="IJZ1302" s="45"/>
      <c r="IKA1302" s="45"/>
      <c r="IKB1302" s="45"/>
      <c r="IKC1302" s="45"/>
      <c r="IKD1302" s="45"/>
      <c r="IKE1302" s="45"/>
      <c r="IKF1302" s="45"/>
      <c r="IKG1302" s="45"/>
      <c r="IKH1302" s="45"/>
      <c r="IKI1302" s="45"/>
      <c r="IKJ1302" s="45"/>
      <c r="IKK1302" s="45"/>
      <c r="IKL1302" s="45"/>
      <c r="IKM1302" s="45"/>
      <c r="IKN1302" s="45"/>
      <c r="IKO1302" s="45"/>
      <c r="IKP1302" s="45"/>
      <c r="IKQ1302" s="45"/>
      <c r="IKR1302" s="45"/>
      <c r="IKS1302" s="45"/>
      <c r="IKT1302" s="45"/>
      <c r="IKU1302" s="45"/>
      <c r="IKV1302" s="45"/>
      <c r="IKW1302" s="45"/>
      <c r="IKX1302" s="45"/>
      <c r="IKY1302" s="45"/>
      <c r="IKZ1302" s="45"/>
      <c r="ILA1302" s="45"/>
      <c r="ILB1302" s="45"/>
      <c r="ILC1302" s="45"/>
      <c r="ILD1302" s="45"/>
      <c r="ILE1302" s="45"/>
      <c r="ILF1302" s="45"/>
      <c r="ILG1302" s="45"/>
      <c r="ILH1302" s="45"/>
      <c r="ILI1302" s="45"/>
      <c r="ILJ1302" s="45"/>
      <c r="ILK1302" s="45"/>
      <c r="ILL1302" s="45"/>
      <c r="ILM1302" s="45"/>
      <c r="ILN1302" s="45"/>
      <c r="ILO1302" s="45"/>
      <c r="ILP1302" s="45"/>
      <c r="ILQ1302" s="45"/>
      <c r="ILR1302" s="45"/>
      <c r="ILS1302" s="45"/>
      <c r="ILT1302" s="45"/>
      <c r="ILU1302" s="45"/>
      <c r="ILV1302" s="45"/>
      <c r="ILW1302" s="45"/>
      <c r="ILX1302" s="45"/>
      <c r="ILY1302" s="45"/>
      <c r="ILZ1302" s="45"/>
      <c r="IMA1302" s="45"/>
      <c r="IMB1302" s="45"/>
      <c r="IMC1302" s="45"/>
      <c r="IMD1302" s="45"/>
      <c r="IME1302" s="45"/>
      <c r="IMF1302" s="45"/>
      <c r="IMG1302" s="45"/>
      <c r="IMH1302" s="45"/>
      <c r="IMI1302" s="45"/>
      <c r="IMJ1302" s="45"/>
      <c r="IMK1302" s="45"/>
      <c r="IML1302" s="45"/>
      <c r="IMM1302" s="45"/>
      <c r="IMN1302" s="45"/>
      <c r="IMO1302" s="45"/>
      <c r="IMP1302" s="45"/>
      <c r="IMQ1302" s="45"/>
      <c r="IMR1302" s="45"/>
      <c r="IMS1302" s="45"/>
      <c r="IMT1302" s="45"/>
      <c r="IMU1302" s="45"/>
      <c r="IMV1302" s="45"/>
      <c r="IMW1302" s="45"/>
      <c r="IMX1302" s="45"/>
      <c r="IMY1302" s="45"/>
      <c r="IMZ1302" s="45"/>
      <c r="INA1302" s="45"/>
      <c r="INB1302" s="45"/>
      <c r="INC1302" s="45"/>
      <c r="IND1302" s="45"/>
      <c r="INE1302" s="45"/>
      <c r="INF1302" s="45"/>
      <c r="ING1302" s="45"/>
      <c r="INH1302" s="45"/>
      <c r="INI1302" s="45"/>
      <c r="INJ1302" s="45"/>
      <c r="INK1302" s="45"/>
      <c r="INL1302" s="45"/>
      <c r="INM1302" s="45"/>
      <c r="INN1302" s="45"/>
      <c r="INO1302" s="45"/>
      <c r="INP1302" s="45"/>
      <c r="INQ1302" s="45"/>
      <c r="INR1302" s="45"/>
      <c r="INS1302" s="45"/>
      <c r="INT1302" s="45"/>
      <c r="INU1302" s="45"/>
      <c r="INV1302" s="45"/>
      <c r="INW1302" s="45"/>
      <c r="INX1302" s="45"/>
      <c r="INY1302" s="45"/>
      <c r="INZ1302" s="45"/>
      <c r="IOA1302" s="45"/>
      <c r="IOB1302" s="45"/>
      <c r="IOC1302" s="45"/>
      <c r="IOD1302" s="45"/>
      <c r="IOE1302" s="45"/>
      <c r="IOF1302" s="45"/>
      <c r="IOG1302" s="45"/>
      <c r="IOH1302" s="45"/>
      <c r="IOI1302" s="45"/>
      <c r="IOJ1302" s="45"/>
      <c r="IOK1302" s="45"/>
      <c r="IOL1302" s="45"/>
      <c r="IOM1302" s="45"/>
      <c r="ION1302" s="45"/>
      <c r="IOO1302" s="45"/>
      <c r="IOP1302" s="45"/>
      <c r="IOQ1302" s="45"/>
      <c r="IOR1302" s="45"/>
      <c r="IOS1302" s="45"/>
      <c r="IOT1302" s="45"/>
      <c r="IOU1302" s="45"/>
      <c r="IOV1302" s="45"/>
      <c r="IOW1302" s="45"/>
      <c r="IOX1302" s="45"/>
      <c r="IOY1302" s="45"/>
      <c r="IOZ1302" s="45"/>
      <c r="IPA1302" s="45"/>
      <c r="IPB1302" s="45"/>
      <c r="IPC1302" s="45"/>
      <c r="IPD1302" s="45"/>
      <c r="IPE1302" s="45"/>
      <c r="IPF1302" s="45"/>
      <c r="IPG1302" s="45"/>
      <c r="IPH1302" s="45"/>
      <c r="IPI1302" s="45"/>
      <c r="IPJ1302" s="45"/>
      <c r="IPK1302" s="45"/>
      <c r="IPL1302" s="45"/>
      <c r="IPM1302" s="45"/>
      <c r="IPN1302" s="45"/>
      <c r="IPO1302" s="45"/>
      <c r="IPP1302" s="45"/>
      <c r="IPQ1302" s="45"/>
      <c r="IPR1302" s="45"/>
      <c r="IPS1302" s="45"/>
      <c r="IPT1302" s="45"/>
      <c r="IPU1302" s="45"/>
      <c r="IPV1302" s="45"/>
      <c r="IPW1302" s="45"/>
      <c r="IPX1302" s="45"/>
      <c r="IPY1302" s="45"/>
      <c r="IPZ1302" s="45"/>
      <c r="IQA1302" s="45"/>
      <c r="IQB1302" s="45"/>
      <c r="IQC1302" s="45"/>
      <c r="IQD1302" s="45"/>
      <c r="IQE1302" s="45"/>
      <c r="IQF1302" s="45"/>
      <c r="IQG1302" s="45"/>
      <c r="IQH1302" s="45"/>
      <c r="IQI1302" s="45"/>
      <c r="IQJ1302" s="45"/>
      <c r="IQK1302" s="45"/>
      <c r="IQL1302" s="45"/>
      <c r="IQM1302" s="45"/>
      <c r="IQN1302" s="45"/>
      <c r="IQO1302" s="45"/>
      <c r="IQP1302" s="45"/>
      <c r="IQQ1302" s="45"/>
      <c r="IQR1302" s="45"/>
      <c r="IQS1302" s="45"/>
      <c r="IQT1302" s="45"/>
      <c r="IQU1302" s="45"/>
      <c r="IQV1302" s="45"/>
      <c r="IQW1302" s="45"/>
      <c r="IQX1302" s="45"/>
      <c r="IQY1302" s="45"/>
      <c r="IQZ1302" s="45"/>
      <c r="IRA1302" s="45"/>
      <c r="IRB1302" s="45"/>
      <c r="IRC1302" s="45"/>
      <c r="IRD1302" s="45"/>
      <c r="IRE1302" s="45"/>
      <c r="IRF1302" s="45"/>
      <c r="IRG1302" s="45"/>
      <c r="IRH1302" s="45"/>
      <c r="IRI1302" s="45"/>
      <c r="IRJ1302" s="45"/>
      <c r="IRK1302" s="45"/>
      <c r="IRL1302" s="45"/>
      <c r="IRM1302" s="45"/>
      <c r="IRN1302" s="45"/>
      <c r="IRO1302" s="45"/>
      <c r="IRP1302" s="45"/>
      <c r="IRQ1302" s="45"/>
      <c r="IRR1302" s="45"/>
      <c r="IRS1302" s="45"/>
      <c r="IRT1302" s="45"/>
      <c r="IRU1302" s="45"/>
      <c r="IRV1302" s="45"/>
      <c r="IRW1302" s="45"/>
      <c r="IRX1302" s="45"/>
      <c r="IRY1302" s="45"/>
      <c r="IRZ1302" s="45"/>
      <c r="ISA1302" s="45"/>
      <c r="ISB1302" s="45"/>
      <c r="ISC1302" s="45"/>
      <c r="ISD1302" s="45"/>
      <c r="ISE1302" s="45"/>
      <c r="ISF1302" s="45"/>
      <c r="ISG1302" s="45"/>
      <c r="ISH1302" s="45"/>
      <c r="ISI1302" s="45"/>
      <c r="ISJ1302" s="45"/>
      <c r="ISK1302" s="45"/>
      <c r="ISL1302" s="45"/>
      <c r="ISM1302" s="45"/>
      <c r="ISN1302" s="45"/>
      <c r="ISO1302" s="45"/>
      <c r="ISP1302" s="45"/>
      <c r="ISQ1302" s="45"/>
      <c r="ISR1302" s="45"/>
      <c r="ISS1302" s="45"/>
      <c r="IST1302" s="45"/>
      <c r="ISU1302" s="45"/>
      <c r="ISV1302" s="45"/>
      <c r="ISW1302" s="45"/>
      <c r="ISX1302" s="45"/>
      <c r="ISY1302" s="45"/>
      <c r="ISZ1302" s="45"/>
      <c r="ITA1302" s="45"/>
      <c r="ITB1302" s="45"/>
      <c r="ITC1302" s="45"/>
      <c r="ITD1302" s="45"/>
      <c r="ITE1302" s="45"/>
      <c r="ITF1302" s="45"/>
      <c r="ITG1302" s="45"/>
      <c r="ITH1302" s="45"/>
      <c r="ITI1302" s="45"/>
      <c r="ITJ1302" s="45"/>
      <c r="ITK1302" s="45"/>
      <c r="ITL1302" s="45"/>
      <c r="ITM1302" s="45"/>
      <c r="ITN1302" s="45"/>
      <c r="ITO1302" s="45"/>
      <c r="ITP1302" s="45"/>
      <c r="ITQ1302" s="45"/>
      <c r="ITR1302" s="45"/>
      <c r="ITS1302" s="45"/>
      <c r="ITT1302" s="45"/>
      <c r="ITU1302" s="45"/>
      <c r="ITV1302" s="45"/>
      <c r="ITW1302" s="45"/>
      <c r="ITX1302" s="45"/>
      <c r="ITY1302" s="45"/>
      <c r="ITZ1302" s="45"/>
      <c r="IUA1302" s="45"/>
      <c r="IUB1302" s="45"/>
      <c r="IUC1302" s="45"/>
      <c r="IUD1302" s="45"/>
      <c r="IUE1302" s="45"/>
      <c r="IUF1302" s="45"/>
      <c r="IUG1302" s="45"/>
      <c r="IUH1302" s="45"/>
      <c r="IUI1302" s="45"/>
      <c r="IUJ1302" s="45"/>
      <c r="IUK1302" s="45"/>
      <c r="IUL1302" s="45"/>
      <c r="IUM1302" s="45"/>
      <c r="IUN1302" s="45"/>
      <c r="IUO1302" s="45"/>
      <c r="IUP1302" s="45"/>
      <c r="IUQ1302" s="45"/>
      <c r="IUR1302" s="45"/>
      <c r="IUS1302" s="45"/>
      <c r="IUT1302" s="45"/>
      <c r="IUU1302" s="45"/>
      <c r="IUV1302" s="45"/>
      <c r="IUW1302" s="45"/>
      <c r="IUX1302" s="45"/>
      <c r="IUY1302" s="45"/>
      <c r="IUZ1302" s="45"/>
      <c r="IVA1302" s="45"/>
      <c r="IVB1302" s="45"/>
      <c r="IVC1302" s="45"/>
      <c r="IVD1302" s="45"/>
      <c r="IVE1302" s="45"/>
      <c r="IVF1302" s="45"/>
      <c r="IVG1302" s="45"/>
      <c r="IVH1302" s="45"/>
      <c r="IVI1302" s="45"/>
      <c r="IVJ1302" s="45"/>
      <c r="IVK1302" s="45"/>
      <c r="IVL1302" s="45"/>
      <c r="IVM1302" s="45"/>
      <c r="IVN1302" s="45"/>
      <c r="IVO1302" s="45"/>
      <c r="IVP1302" s="45"/>
      <c r="IVQ1302" s="45"/>
      <c r="IVR1302" s="45"/>
      <c r="IVS1302" s="45"/>
      <c r="IVT1302" s="45"/>
      <c r="IVU1302" s="45"/>
      <c r="IVV1302" s="45"/>
      <c r="IVW1302" s="45"/>
      <c r="IVX1302" s="45"/>
      <c r="IVY1302" s="45"/>
      <c r="IVZ1302" s="45"/>
      <c r="IWA1302" s="45"/>
      <c r="IWB1302" s="45"/>
      <c r="IWC1302" s="45"/>
      <c r="IWD1302" s="45"/>
      <c r="IWE1302" s="45"/>
      <c r="IWF1302" s="45"/>
      <c r="IWG1302" s="45"/>
      <c r="IWH1302" s="45"/>
      <c r="IWI1302" s="45"/>
      <c r="IWJ1302" s="45"/>
      <c r="IWK1302" s="45"/>
      <c r="IWL1302" s="45"/>
      <c r="IWM1302" s="45"/>
      <c r="IWN1302" s="45"/>
      <c r="IWO1302" s="45"/>
      <c r="IWP1302" s="45"/>
      <c r="IWQ1302" s="45"/>
      <c r="IWR1302" s="45"/>
      <c r="IWS1302" s="45"/>
      <c r="IWT1302" s="45"/>
      <c r="IWU1302" s="45"/>
      <c r="IWV1302" s="45"/>
      <c r="IWW1302" s="45"/>
      <c r="IWX1302" s="45"/>
      <c r="IWY1302" s="45"/>
      <c r="IWZ1302" s="45"/>
      <c r="IXA1302" s="45"/>
      <c r="IXB1302" s="45"/>
      <c r="IXC1302" s="45"/>
      <c r="IXD1302" s="45"/>
      <c r="IXE1302" s="45"/>
      <c r="IXF1302" s="45"/>
      <c r="IXG1302" s="45"/>
      <c r="IXH1302" s="45"/>
      <c r="IXI1302" s="45"/>
      <c r="IXJ1302" s="45"/>
      <c r="IXK1302" s="45"/>
      <c r="IXL1302" s="45"/>
      <c r="IXM1302" s="45"/>
      <c r="IXN1302" s="45"/>
      <c r="IXO1302" s="45"/>
      <c r="IXP1302" s="45"/>
      <c r="IXQ1302" s="45"/>
      <c r="IXR1302" s="45"/>
      <c r="IXS1302" s="45"/>
      <c r="IXT1302" s="45"/>
      <c r="IXU1302" s="45"/>
      <c r="IXV1302" s="45"/>
      <c r="IXW1302" s="45"/>
      <c r="IXX1302" s="45"/>
      <c r="IXY1302" s="45"/>
      <c r="IXZ1302" s="45"/>
      <c r="IYA1302" s="45"/>
      <c r="IYB1302" s="45"/>
      <c r="IYC1302" s="45"/>
      <c r="IYD1302" s="45"/>
      <c r="IYE1302" s="45"/>
      <c r="IYF1302" s="45"/>
      <c r="IYG1302" s="45"/>
      <c r="IYH1302" s="45"/>
      <c r="IYI1302" s="45"/>
      <c r="IYJ1302" s="45"/>
      <c r="IYK1302" s="45"/>
      <c r="IYL1302" s="45"/>
      <c r="IYM1302" s="45"/>
      <c r="IYN1302" s="45"/>
      <c r="IYO1302" s="45"/>
      <c r="IYP1302" s="45"/>
      <c r="IYQ1302" s="45"/>
      <c r="IYR1302" s="45"/>
      <c r="IYS1302" s="45"/>
      <c r="IYT1302" s="45"/>
      <c r="IYU1302" s="45"/>
      <c r="IYV1302" s="45"/>
      <c r="IYW1302" s="45"/>
      <c r="IYX1302" s="45"/>
      <c r="IYY1302" s="45"/>
      <c r="IYZ1302" s="45"/>
      <c r="IZA1302" s="45"/>
      <c r="IZB1302" s="45"/>
      <c r="IZC1302" s="45"/>
      <c r="IZD1302" s="45"/>
      <c r="IZE1302" s="45"/>
      <c r="IZF1302" s="45"/>
      <c r="IZG1302" s="45"/>
      <c r="IZH1302" s="45"/>
      <c r="IZI1302" s="45"/>
      <c r="IZJ1302" s="45"/>
      <c r="IZK1302" s="45"/>
      <c r="IZL1302" s="45"/>
      <c r="IZM1302" s="45"/>
      <c r="IZN1302" s="45"/>
      <c r="IZO1302" s="45"/>
      <c r="IZP1302" s="45"/>
      <c r="IZQ1302" s="45"/>
      <c r="IZR1302" s="45"/>
      <c r="IZS1302" s="45"/>
      <c r="IZT1302" s="45"/>
      <c r="IZU1302" s="45"/>
      <c r="IZV1302" s="45"/>
      <c r="IZW1302" s="45"/>
      <c r="IZX1302" s="45"/>
      <c r="IZY1302" s="45"/>
      <c r="IZZ1302" s="45"/>
      <c r="JAA1302" s="45"/>
      <c r="JAB1302" s="45"/>
      <c r="JAC1302" s="45"/>
      <c r="JAD1302" s="45"/>
      <c r="JAE1302" s="45"/>
      <c r="JAF1302" s="45"/>
      <c r="JAG1302" s="45"/>
      <c r="JAH1302" s="45"/>
      <c r="JAI1302" s="45"/>
      <c r="JAJ1302" s="45"/>
      <c r="JAK1302" s="45"/>
      <c r="JAL1302" s="45"/>
      <c r="JAM1302" s="45"/>
      <c r="JAN1302" s="45"/>
      <c r="JAO1302" s="45"/>
      <c r="JAP1302" s="45"/>
      <c r="JAQ1302" s="45"/>
      <c r="JAR1302" s="45"/>
      <c r="JAS1302" s="45"/>
      <c r="JAT1302" s="45"/>
      <c r="JAU1302" s="45"/>
      <c r="JAV1302" s="45"/>
      <c r="JAW1302" s="45"/>
      <c r="JAX1302" s="45"/>
      <c r="JAY1302" s="45"/>
      <c r="JAZ1302" s="45"/>
      <c r="JBA1302" s="45"/>
      <c r="JBB1302" s="45"/>
      <c r="JBC1302" s="45"/>
      <c r="JBD1302" s="45"/>
      <c r="JBE1302" s="45"/>
      <c r="JBF1302" s="45"/>
      <c r="JBG1302" s="45"/>
      <c r="JBH1302" s="45"/>
      <c r="JBI1302" s="45"/>
      <c r="JBJ1302" s="45"/>
      <c r="JBK1302" s="45"/>
      <c r="JBL1302" s="45"/>
      <c r="JBM1302" s="45"/>
      <c r="JBN1302" s="45"/>
      <c r="JBO1302" s="45"/>
      <c r="JBP1302" s="45"/>
      <c r="JBQ1302" s="45"/>
      <c r="JBR1302" s="45"/>
      <c r="JBS1302" s="45"/>
      <c r="JBT1302" s="45"/>
      <c r="JBU1302" s="45"/>
      <c r="JBV1302" s="45"/>
      <c r="JBW1302" s="45"/>
      <c r="JBX1302" s="45"/>
      <c r="JBY1302" s="45"/>
      <c r="JBZ1302" s="45"/>
      <c r="JCA1302" s="45"/>
      <c r="JCB1302" s="45"/>
      <c r="JCC1302" s="45"/>
      <c r="JCD1302" s="45"/>
      <c r="JCE1302" s="45"/>
      <c r="JCF1302" s="45"/>
      <c r="JCG1302" s="45"/>
      <c r="JCH1302" s="45"/>
      <c r="JCI1302" s="45"/>
      <c r="JCJ1302" s="45"/>
      <c r="JCK1302" s="45"/>
      <c r="JCL1302" s="45"/>
      <c r="JCM1302" s="45"/>
      <c r="JCN1302" s="45"/>
      <c r="JCO1302" s="45"/>
      <c r="JCP1302" s="45"/>
      <c r="JCQ1302" s="45"/>
      <c r="JCR1302" s="45"/>
      <c r="JCS1302" s="45"/>
      <c r="JCT1302" s="45"/>
      <c r="JCU1302" s="45"/>
      <c r="JCV1302" s="45"/>
      <c r="JCW1302" s="45"/>
      <c r="JCX1302" s="45"/>
      <c r="JCY1302" s="45"/>
      <c r="JCZ1302" s="45"/>
      <c r="JDA1302" s="45"/>
      <c r="JDB1302" s="45"/>
      <c r="JDC1302" s="45"/>
      <c r="JDD1302" s="45"/>
      <c r="JDE1302" s="45"/>
      <c r="JDF1302" s="45"/>
      <c r="JDG1302" s="45"/>
      <c r="JDH1302" s="45"/>
      <c r="JDI1302" s="45"/>
      <c r="JDJ1302" s="45"/>
      <c r="JDK1302" s="45"/>
      <c r="JDL1302" s="45"/>
      <c r="JDM1302" s="45"/>
      <c r="JDN1302" s="45"/>
      <c r="JDO1302" s="45"/>
      <c r="JDP1302" s="45"/>
      <c r="JDQ1302" s="45"/>
      <c r="JDR1302" s="45"/>
      <c r="JDS1302" s="45"/>
      <c r="JDT1302" s="45"/>
      <c r="JDU1302" s="45"/>
      <c r="JDV1302" s="45"/>
      <c r="JDW1302" s="45"/>
      <c r="JDX1302" s="45"/>
      <c r="JDY1302" s="45"/>
      <c r="JDZ1302" s="45"/>
      <c r="JEA1302" s="45"/>
      <c r="JEB1302" s="45"/>
      <c r="JEC1302" s="45"/>
      <c r="JED1302" s="45"/>
      <c r="JEE1302" s="45"/>
      <c r="JEF1302" s="45"/>
      <c r="JEG1302" s="45"/>
      <c r="JEH1302" s="45"/>
      <c r="JEI1302" s="45"/>
      <c r="JEJ1302" s="45"/>
      <c r="JEK1302" s="45"/>
      <c r="JEL1302" s="45"/>
      <c r="JEM1302" s="45"/>
      <c r="JEN1302" s="45"/>
      <c r="JEO1302" s="45"/>
      <c r="JEP1302" s="45"/>
      <c r="JEQ1302" s="45"/>
      <c r="JER1302" s="45"/>
      <c r="JES1302" s="45"/>
      <c r="JET1302" s="45"/>
      <c r="JEU1302" s="45"/>
      <c r="JEV1302" s="45"/>
      <c r="JEW1302" s="45"/>
      <c r="JEX1302" s="45"/>
      <c r="JEY1302" s="45"/>
      <c r="JEZ1302" s="45"/>
      <c r="JFA1302" s="45"/>
      <c r="JFB1302" s="45"/>
      <c r="JFC1302" s="45"/>
      <c r="JFD1302" s="45"/>
      <c r="JFE1302" s="45"/>
      <c r="JFF1302" s="45"/>
      <c r="JFG1302" s="45"/>
      <c r="JFH1302" s="45"/>
      <c r="JFI1302" s="45"/>
      <c r="JFJ1302" s="45"/>
      <c r="JFK1302" s="45"/>
      <c r="JFL1302" s="45"/>
      <c r="JFM1302" s="45"/>
      <c r="JFN1302" s="45"/>
      <c r="JFO1302" s="45"/>
      <c r="JFP1302" s="45"/>
      <c r="JFQ1302" s="45"/>
      <c r="JFR1302" s="45"/>
      <c r="JFS1302" s="45"/>
      <c r="JFT1302" s="45"/>
      <c r="JFU1302" s="45"/>
      <c r="JFV1302" s="45"/>
      <c r="JFW1302" s="45"/>
      <c r="JFX1302" s="45"/>
      <c r="JFY1302" s="45"/>
      <c r="JFZ1302" s="45"/>
      <c r="JGA1302" s="45"/>
      <c r="JGB1302" s="45"/>
      <c r="JGC1302" s="45"/>
      <c r="JGD1302" s="45"/>
      <c r="JGE1302" s="45"/>
      <c r="JGF1302" s="45"/>
      <c r="JGG1302" s="45"/>
      <c r="JGH1302" s="45"/>
      <c r="JGI1302" s="45"/>
      <c r="JGJ1302" s="45"/>
      <c r="JGK1302" s="45"/>
      <c r="JGL1302" s="45"/>
      <c r="JGM1302" s="45"/>
      <c r="JGN1302" s="45"/>
      <c r="JGO1302" s="45"/>
      <c r="JGP1302" s="45"/>
      <c r="JGQ1302" s="45"/>
      <c r="JGR1302" s="45"/>
      <c r="JGS1302" s="45"/>
      <c r="JGT1302" s="45"/>
      <c r="JGU1302" s="45"/>
      <c r="JGV1302" s="45"/>
      <c r="JGW1302" s="45"/>
      <c r="JGX1302" s="45"/>
      <c r="JGY1302" s="45"/>
      <c r="JGZ1302" s="45"/>
      <c r="JHA1302" s="45"/>
      <c r="JHB1302" s="45"/>
      <c r="JHC1302" s="45"/>
      <c r="JHD1302" s="45"/>
      <c r="JHE1302" s="45"/>
      <c r="JHF1302" s="45"/>
      <c r="JHG1302" s="45"/>
      <c r="JHH1302" s="45"/>
      <c r="JHI1302" s="45"/>
      <c r="JHJ1302" s="45"/>
      <c r="JHK1302" s="45"/>
      <c r="JHL1302" s="45"/>
      <c r="JHM1302" s="45"/>
      <c r="JHN1302" s="45"/>
      <c r="JHO1302" s="45"/>
      <c r="JHP1302" s="45"/>
      <c r="JHQ1302" s="45"/>
      <c r="JHR1302" s="45"/>
      <c r="JHS1302" s="45"/>
      <c r="JHT1302" s="45"/>
      <c r="JHU1302" s="45"/>
      <c r="JHV1302" s="45"/>
      <c r="JHW1302" s="45"/>
      <c r="JHX1302" s="45"/>
      <c r="JHY1302" s="45"/>
      <c r="JHZ1302" s="45"/>
      <c r="JIA1302" s="45"/>
      <c r="JIB1302" s="45"/>
      <c r="JIC1302" s="45"/>
      <c r="JID1302" s="45"/>
      <c r="JIE1302" s="45"/>
      <c r="JIF1302" s="45"/>
      <c r="JIG1302" s="45"/>
      <c r="JIH1302" s="45"/>
      <c r="JII1302" s="45"/>
      <c r="JIJ1302" s="45"/>
      <c r="JIK1302" s="45"/>
      <c r="JIL1302" s="45"/>
      <c r="JIM1302" s="45"/>
      <c r="JIN1302" s="45"/>
      <c r="JIO1302" s="45"/>
      <c r="JIP1302" s="45"/>
      <c r="JIQ1302" s="45"/>
      <c r="JIR1302" s="45"/>
      <c r="JIS1302" s="45"/>
      <c r="JIT1302" s="45"/>
      <c r="JIU1302" s="45"/>
      <c r="JIV1302" s="45"/>
      <c r="JIW1302" s="45"/>
      <c r="JIX1302" s="45"/>
      <c r="JIY1302" s="45"/>
      <c r="JIZ1302" s="45"/>
      <c r="JJA1302" s="45"/>
      <c r="JJB1302" s="45"/>
      <c r="JJC1302" s="45"/>
      <c r="JJD1302" s="45"/>
      <c r="JJE1302" s="45"/>
      <c r="JJF1302" s="45"/>
      <c r="JJG1302" s="45"/>
      <c r="JJH1302" s="45"/>
      <c r="JJI1302" s="45"/>
      <c r="JJJ1302" s="45"/>
      <c r="JJK1302" s="45"/>
      <c r="JJL1302" s="45"/>
      <c r="JJM1302" s="45"/>
      <c r="JJN1302" s="45"/>
      <c r="JJO1302" s="45"/>
      <c r="JJP1302" s="45"/>
      <c r="JJQ1302" s="45"/>
      <c r="JJR1302" s="45"/>
      <c r="JJS1302" s="45"/>
      <c r="JJT1302" s="45"/>
      <c r="JJU1302" s="45"/>
      <c r="JJV1302" s="45"/>
      <c r="JJW1302" s="45"/>
      <c r="JJX1302" s="45"/>
      <c r="JJY1302" s="45"/>
      <c r="JJZ1302" s="45"/>
      <c r="JKA1302" s="45"/>
      <c r="JKB1302" s="45"/>
      <c r="JKC1302" s="45"/>
      <c r="JKD1302" s="45"/>
      <c r="JKE1302" s="45"/>
      <c r="JKF1302" s="45"/>
      <c r="JKG1302" s="45"/>
      <c r="JKH1302" s="45"/>
      <c r="JKI1302" s="45"/>
      <c r="JKJ1302" s="45"/>
      <c r="JKK1302" s="45"/>
      <c r="JKL1302" s="45"/>
      <c r="JKM1302" s="45"/>
      <c r="JKN1302" s="45"/>
      <c r="JKO1302" s="45"/>
      <c r="JKP1302" s="45"/>
      <c r="JKQ1302" s="45"/>
      <c r="JKR1302" s="45"/>
      <c r="JKS1302" s="45"/>
      <c r="JKT1302" s="45"/>
      <c r="JKU1302" s="45"/>
      <c r="JKV1302" s="45"/>
      <c r="JKW1302" s="45"/>
      <c r="JKX1302" s="45"/>
      <c r="JKY1302" s="45"/>
      <c r="JKZ1302" s="45"/>
      <c r="JLA1302" s="45"/>
      <c r="JLB1302" s="45"/>
      <c r="JLC1302" s="45"/>
      <c r="JLD1302" s="45"/>
      <c r="JLE1302" s="45"/>
      <c r="JLF1302" s="45"/>
      <c r="JLG1302" s="45"/>
      <c r="JLH1302" s="45"/>
      <c r="JLI1302" s="45"/>
      <c r="JLJ1302" s="45"/>
      <c r="JLK1302" s="45"/>
      <c r="JLL1302" s="45"/>
      <c r="JLM1302" s="45"/>
      <c r="JLN1302" s="45"/>
      <c r="JLO1302" s="45"/>
      <c r="JLP1302" s="45"/>
      <c r="JLQ1302" s="45"/>
      <c r="JLR1302" s="45"/>
      <c r="JLS1302" s="45"/>
      <c r="JLT1302" s="45"/>
      <c r="JLU1302" s="45"/>
      <c r="JLV1302" s="45"/>
      <c r="JLW1302" s="45"/>
      <c r="JLX1302" s="45"/>
      <c r="JLY1302" s="45"/>
      <c r="JLZ1302" s="45"/>
      <c r="JMA1302" s="45"/>
      <c r="JMB1302" s="45"/>
      <c r="JMC1302" s="45"/>
      <c r="JMD1302" s="45"/>
      <c r="JME1302" s="45"/>
      <c r="JMF1302" s="45"/>
      <c r="JMG1302" s="45"/>
      <c r="JMH1302" s="45"/>
      <c r="JMI1302" s="45"/>
      <c r="JMJ1302" s="45"/>
      <c r="JMK1302" s="45"/>
      <c r="JML1302" s="45"/>
      <c r="JMM1302" s="45"/>
      <c r="JMN1302" s="45"/>
      <c r="JMO1302" s="45"/>
      <c r="JMP1302" s="45"/>
      <c r="JMQ1302" s="45"/>
      <c r="JMR1302" s="45"/>
      <c r="JMS1302" s="45"/>
      <c r="JMT1302" s="45"/>
      <c r="JMU1302" s="45"/>
      <c r="JMV1302" s="45"/>
      <c r="JMW1302" s="45"/>
      <c r="JMX1302" s="45"/>
      <c r="JMY1302" s="45"/>
      <c r="JMZ1302" s="45"/>
      <c r="JNA1302" s="45"/>
      <c r="JNB1302" s="45"/>
      <c r="JNC1302" s="45"/>
      <c r="JND1302" s="45"/>
      <c r="JNE1302" s="45"/>
      <c r="JNF1302" s="45"/>
      <c r="JNG1302" s="45"/>
      <c r="JNH1302" s="45"/>
      <c r="JNI1302" s="45"/>
      <c r="JNJ1302" s="45"/>
      <c r="JNK1302" s="45"/>
      <c r="JNL1302" s="45"/>
      <c r="JNM1302" s="45"/>
      <c r="JNN1302" s="45"/>
      <c r="JNO1302" s="45"/>
      <c r="JNP1302" s="45"/>
      <c r="JNQ1302" s="45"/>
      <c r="JNR1302" s="45"/>
      <c r="JNS1302" s="45"/>
      <c r="JNT1302" s="45"/>
      <c r="JNU1302" s="45"/>
      <c r="JNV1302" s="45"/>
      <c r="JNW1302" s="45"/>
      <c r="JNX1302" s="45"/>
      <c r="JNY1302" s="45"/>
      <c r="JNZ1302" s="45"/>
      <c r="JOA1302" s="45"/>
      <c r="JOB1302" s="45"/>
      <c r="JOC1302" s="45"/>
      <c r="JOD1302" s="45"/>
      <c r="JOE1302" s="45"/>
      <c r="JOF1302" s="45"/>
      <c r="JOG1302" s="45"/>
      <c r="JOH1302" s="45"/>
      <c r="JOI1302" s="45"/>
      <c r="JOJ1302" s="45"/>
      <c r="JOK1302" s="45"/>
      <c r="JOL1302" s="45"/>
      <c r="JOM1302" s="45"/>
      <c r="JON1302" s="45"/>
      <c r="JOO1302" s="45"/>
      <c r="JOP1302" s="45"/>
      <c r="JOQ1302" s="45"/>
      <c r="JOR1302" s="45"/>
      <c r="JOS1302" s="45"/>
      <c r="JOT1302" s="45"/>
      <c r="JOU1302" s="45"/>
      <c r="JOV1302" s="45"/>
      <c r="JOW1302" s="45"/>
      <c r="JOX1302" s="45"/>
      <c r="JOY1302" s="45"/>
      <c r="JOZ1302" s="45"/>
      <c r="JPA1302" s="45"/>
      <c r="JPB1302" s="45"/>
      <c r="JPC1302" s="45"/>
      <c r="JPD1302" s="45"/>
      <c r="JPE1302" s="45"/>
      <c r="JPF1302" s="45"/>
      <c r="JPG1302" s="45"/>
      <c r="JPH1302" s="45"/>
      <c r="JPI1302" s="45"/>
      <c r="JPJ1302" s="45"/>
      <c r="JPK1302" s="45"/>
      <c r="JPL1302" s="45"/>
      <c r="JPM1302" s="45"/>
      <c r="JPN1302" s="45"/>
      <c r="JPO1302" s="45"/>
      <c r="JPP1302" s="45"/>
      <c r="JPQ1302" s="45"/>
      <c r="JPR1302" s="45"/>
      <c r="JPS1302" s="45"/>
      <c r="JPT1302" s="45"/>
      <c r="JPU1302" s="45"/>
      <c r="JPV1302" s="45"/>
      <c r="JPW1302" s="45"/>
      <c r="JPX1302" s="45"/>
      <c r="JPY1302" s="45"/>
      <c r="JPZ1302" s="45"/>
      <c r="JQA1302" s="45"/>
      <c r="JQB1302" s="45"/>
      <c r="JQC1302" s="45"/>
      <c r="JQD1302" s="45"/>
      <c r="JQE1302" s="45"/>
      <c r="JQF1302" s="45"/>
      <c r="JQG1302" s="45"/>
      <c r="JQH1302" s="45"/>
      <c r="JQI1302" s="45"/>
      <c r="JQJ1302" s="45"/>
      <c r="JQK1302" s="45"/>
      <c r="JQL1302" s="45"/>
      <c r="JQM1302" s="45"/>
      <c r="JQN1302" s="45"/>
      <c r="JQO1302" s="45"/>
      <c r="JQP1302" s="45"/>
      <c r="JQQ1302" s="45"/>
      <c r="JQR1302" s="45"/>
      <c r="JQS1302" s="45"/>
      <c r="JQT1302" s="45"/>
      <c r="JQU1302" s="45"/>
      <c r="JQV1302" s="45"/>
      <c r="JQW1302" s="45"/>
      <c r="JQX1302" s="45"/>
      <c r="JQY1302" s="45"/>
      <c r="JQZ1302" s="45"/>
      <c r="JRA1302" s="45"/>
      <c r="JRB1302" s="45"/>
      <c r="JRC1302" s="45"/>
      <c r="JRD1302" s="45"/>
      <c r="JRE1302" s="45"/>
      <c r="JRF1302" s="45"/>
      <c r="JRG1302" s="45"/>
      <c r="JRH1302" s="45"/>
      <c r="JRI1302" s="45"/>
      <c r="JRJ1302" s="45"/>
      <c r="JRK1302" s="45"/>
      <c r="JRL1302" s="45"/>
      <c r="JRM1302" s="45"/>
      <c r="JRN1302" s="45"/>
      <c r="JRO1302" s="45"/>
      <c r="JRP1302" s="45"/>
      <c r="JRQ1302" s="45"/>
      <c r="JRR1302" s="45"/>
      <c r="JRS1302" s="45"/>
      <c r="JRT1302" s="45"/>
      <c r="JRU1302" s="45"/>
      <c r="JRV1302" s="45"/>
      <c r="JRW1302" s="45"/>
      <c r="JRX1302" s="45"/>
      <c r="JRY1302" s="45"/>
      <c r="JRZ1302" s="45"/>
      <c r="JSA1302" s="45"/>
      <c r="JSB1302" s="45"/>
      <c r="JSC1302" s="45"/>
      <c r="JSD1302" s="45"/>
      <c r="JSE1302" s="45"/>
      <c r="JSF1302" s="45"/>
      <c r="JSG1302" s="45"/>
      <c r="JSH1302" s="45"/>
      <c r="JSI1302" s="45"/>
      <c r="JSJ1302" s="45"/>
      <c r="JSK1302" s="45"/>
      <c r="JSL1302" s="45"/>
      <c r="JSM1302" s="45"/>
      <c r="JSN1302" s="45"/>
      <c r="JSO1302" s="45"/>
      <c r="JSP1302" s="45"/>
      <c r="JSQ1302" s="45"/>
      <c r="JSR1302" s="45"/>
      <c r="JSS1302" s="45"/>
      <c r="JST1302" s="45"/>
      <c r="JSU1302" s="45"/>
      <c r="JSV1302" s="45"/>
      <c r="JSW1302" s="45"/>
      <c r="JSX1302" s="45"/>
      <c r="JSY1302" s="45"/>
      <c r="JSZ1302" s="45"/>
      <c r="JTA1302" s="45"/>
      <c r="JTB1302" s="45"/>
      <c r="JTC1302" s="45"/>
      <c r="JTD1302" s="45"/>
      <c r="JTE1302" s="45"/>
      <c r="JTF1302" s="45"/>
      <c r="JTG1302" s="45"/>
      <c r="JTH1302" s="45"/>
      <c r="JTI1302" s="45"/>
      <c r="JTJ1302" s="45"/>
      <c r="JTK1302" s="45"/>
      <c r="JTL1302" s="45"/>
      <c r="JTM1302" s="45"/>
      <c r="JTN1302" s="45"/>
      <c r="JTO1302" s="45"/>
      <c r="JTP1302" s="45"/>
      <c r="JTQ1302" s="45"/>
      <c r="JTR1302" s="45"/>
      <c r="JTS1302" s="45"/>
      <c r="JTT1302" s="45"/>
      <c r="JTU1302" s="45"/>
      <c r="JTV1302" s="45"/>
      <c r="JTW1302" s="45"/>
      <c r="JTX1302" s="45"/>
      <c r="JTY1302" s="45"/>
      <c r="JTZ1302" s="45"/>
      <c r="JUA1302" s="45"/>
      <c r="JUB1302" s="45"/>
      <c r="JUC1302" s="45"/>
      <c r="JUD1302" s="45"/>
      <c r="JUE1302" s="45"/>
      <c r="JUF1302" s="45"/>
      <c r="JUG1302" s="45"/>
      <c r="JUH1302" s="45"/>
      <c r="JUI1302" s="45"/>
      <c r="JUJ1302" s="45"/>
      <c r="JUK1302" s="45"/>
      <c r="JUL1302" s="45"/>
      <c r="JUM1302" s="45"/>
      <c r="JUN1302" s="45"/>
      <c r="JUO1302" s="45"/>
      <c r="JUP1302" s="45"/>
      <c r="JUQ1302" s="45"/>
      <c r="JUR1302" s="45"/>
      <c r="JUS1302" s="45"/>
      <c r="JUT1302" s="45"/>
      <c r="JUU1302" s="45"/>
      <c r="JUV1302" s="45"/>
      <c r="JUW1302" s="45"/>
      <c r="JUX1302" s="45"/>
      <c r="JUY1302" s="45"/>
      <c r="JUZ1302" s="45"/>
      <c r="JVA1302" s="45"/>
      <c r="JVB1302" s="45"/>
      <c r="JVC1302" s="45"/>
      <c r="JVD1302" s="45"/>
      <c r="JVE1302" s="45"/>
      <c r="JVF1302" s="45"/>
      <c r="JVG1302" s="45"/>
      <c r="JVH1302" s="45"/>
      <c r="JVI1302" s="45"/>
      <c r="JVJ1302" s="45"/>
      <c r="JVK1302" s="45"/>
      <c r="JVL1302" s="45"/>
      <c r="JVM1302" s="45"/>
      <c r="JVN1302" s="45"/>
      <c r="JVO1302" s="45"/>
      <c r="JVP1302" s="45"/>
      <c r="JVQ1302" s="45"/>
      <c r="JVR1302" s="45"/>
      <c r="JVS1302" s="45"/>
      <c r="JVT1302" s="45"/>
      <c r="JVU1302" s="45"/>
      <c r="JVV1302" s="45"/>
      <c r="JVW1302" s="45"/>
      <c r="JVX1302" s="45"/>
      <c r="JVY1302" s="45"/>
      <c r="JVZ1302" s="45"/>
      <c r="JWA1302" s="45"/>
      <c r="JWB1302" s="45"/>
      <c r="JWC1302" s="45"/>
      <c r="JWD1302" s="45"/>
      <c r="JWE1302" s="45"/>
      <c r="JWF1302" s="45"/>
      <c r="JWG1302" s="45"/>
      <c r="JWH1302" s="45"/>
      <c r="JWI1302" s="45"/>
      <c r="JWJ1302" s="45"/>
      <c r="JWK1302" s="45"/>
      <c r="JWL1302" s="45"/>
      <c r="JWM1302" s="45"/>
      <c r="JWN1302" s="45"/>
      <c r="JWO1302" s="45"/>
      <c r="JWP1302" s="45"/>
      <c r="JWQ1302" s="45"/>
      <c r="JWR1302" s="45"/>
      <c r="JWS1302" s="45"/>
      <c r="JWT1302" s="45"/>
      <c r="JWU1302" s="45"/>
      <c r="JWV1302" s="45"/>
      <c r="JWW1302" s="45"/>
      <c r="JWX1302" s="45"/>
      <c r="JWY1302" s="45"/>
      <c r="JWZ1302" s="45"/>
      <c r="JXA1302" s="45"/>
      <c r="JXB1302" s="45"/>
      <c r="JXC1302" s="45"/>
      <c r="JXD1302" s="45"/>
      <c r="JXE1302" s="45"/>
      <c r="JXF1302" s="45"/>
      <c r="JXG1302" s="45"/>
      <c r="JXH1302" s="45"/>
      <c r="JXI1302" s="45"/>
      <c r="JXJ1302" s="45"/>
      <c r="JXK1302" s="45"/>
      <c r="JXL1302" s="45"/>
      <c r="JXM1302" s="45"/>
      <c r="JXN1302" s="45"/>
      <c r="JXO1302" s="45"/>
      <c r="JXP1302" s="45"/>
      <c r="JXQ1302" s="45"/>
      <c r="JXR1302" s="45"/>
      <c r="JXS1302" s="45"/>
      <c r="JXT1302" s="45"/>
      <c r="JXU1302" s="45"/>
      <c r="JXV1302" s="45"/>
      <c r="JXW1302" s="45"/>
      <c r="JXX1302" s="45"/>
      <c r="JXY1302" s="45"/>
      <c r="JXZ1302" s="45"/>
      <c r="JYA1302" s="45"/>
      <c r="JYB1302" s="45"/>
      <c r="JYC1302" s="45"/>
      <c r="JYD1302" s="45"/>
      <c r="JYE1302" s="45"/>
      <c r="JYF1302" s="45"/>
      <c r="JYG1302" s="45"/>
      <c r="JYH1302" s="45"/>
      <c r="JYI1302" s="45"/>
      <c r="JYJ1302" s="45"/>
      <c r="JYK1302" s="45"/>
      <c r="JYL1302" s="45"/>
      <c r="JYM1302" s="45"/>
      <c r="JYN1302" s="45"/>
      <c r="JYO1302" s="45"/>
      <c r="JYP1302" s="45"/>
      <c r="JYQ1302" s="45"/>
      <c r="JYR1302" s="45"/>
      <c r="JYS1302" s="45"/>
      <c r="JYT1302" s="45"/>
      <c r="JYU1302" s="45"/>
      <c r="JYV1302" s="45"/>
      <c r="JYW1302" s="45"/>
      <c r="JYX1302" s="45"/>
      <c r="JYY1302" s="45"/>
      <c r="JYZ1302" s="45"/>
      <c r="JZA1302" s="45"/>
      <c r="JZB1302" s="45"/>
      <c r="JZC1302" s="45"/>
      <c r="JZD1302" s="45"/>
      <c r="JZE1302" s="45"/>
      <c r="JZF1302" s="45"/>
      <c r="JZG1302" s="45"/>
      <c r="JZH1302" s="45"/>
      <c r="JZI1302" s="45"/>
      <c r="JZJ1302" s="45"/>
      <c r="JZK1302" s="45"/>
      <c r="JZL1302" s="45"/>
      <c r="JZM1302" s="45"/>
      <c r="JZN1302" s="45"/>
      <c r="JZO1302" s="45"/>
      <c r="JZP1302" s="45"/>
      <c r="JZQ1302" s="45"/>
      <c r="JZR1302" s="45"/>
      <c r="JZS1302" s="45"/>
      <c r="JZT1302" s="45"/>
      <c r="JZU1302" s="45"/>
      <c r="JZV1302" s="45"/>
      <c r="JZW1302" s="45"/>
      <c r="JZX1302" s="45"/>
      <c r="JZY1302" s="45"/>
      <c r="JZZ1302" s="45"/>
      <c r="KAA1302" s="45"/>
      <c r="KAB1302" s="45"/>
      <c r="KAC1302" s="45"/>
      <c r="KAD1302" s="45"/>
      <c r="KAE1302" s="45"/>
      <c r="KAF1302" s="45"/>
      <c r="KAG1302" s="45"/>
      <c r="KAH1302" s="45"/>
      <c r="KAI1302" s="45"/>
      <c r="KAJ1302" s="45"/>
      <c r="KAK1302" s="45"/>
      <c r="KAL1302" s="45"/>
      <c r="KAM1302" s="45"/>
      <c r="KAN1302" s="45"/>
      <c r="KAO1302" s="45"/>
      <c r="KAP1302" s="45"/>
      <c r="KAQ1302" s="45"/>
      <c r="KAR1302" s="45"/>
      <c r="KAS1302" s="45"/>
      <c r="KAT1302" s="45"/>
      <c r="KAU1302" s="45"/>
      <c r="KAV1302" s="45"/>
      <c r="KAW1302" s="45"/>
      <c r="KAX1302" s="45"/>
      <c r="KAY1302" s="45"/>
      <c r="KAZ1302" s="45"/>
      <c r="KBA1302" s="45"/>
      <c r="KBB1302" s="45"/>
      <c r="KBC1302" s="45"/>
      <c r="KBD1302" s="45"/>
      <c r="KBE1302" s="45"/>
      <c r="KBF1302" s="45"/>
      <c r="KBG1302" s="45"/>
      <c r="KBH1302" s="45"/>
      <c r="KBI1302" s="45"/>
      <c r="KBJ1302" s="45"/>
      <c r="KBK1302" s="45"/>
      <c r="KBL1302" s="45"/>
      <c r="KBM1302" s="45"/>
      <c r="KBN1302" s="45"/>
      <c r="KBO1302" s="45"/>
      <c r="KBP1302" s="45"/>
      <c r="KBQ1302" s="45"/>
      <c r="KBR1302" s="45"/>
      <c r="KBS1302" s="45"/>
      <c r="KBT1302" s="45"/>
      <c r="KBU1302" s="45"/>
      <c r="KBV1302" s="45"/>
      <c r="KBW1302" s="45"/>
      <c r="KBX1302" s="45"/>
      <c r="KBY1302" s="45"/>
      <c r="KBZ1302" s="45"/>
      <c r="KCA1302" s="45"/>
      <c r="KCB1302" s="45"/>
      <c r="KCC1302" s="45"/>
      <c r="KCD1302" s="45"/>
      <c r="KCE1302" s="45"/>
      <c r="KCF1302" s="45"/>
      <c r="KCG1302" s="45"/>
      <c r="KCH1302" s="45"/>
      <c r="KCI1302" s="45"/>
      <c r="KCJ1302" s="45"/>
      <c r="KCK1302" s="45"/>
      <c r="KCL1302" s="45"/>
      <c r="KCM1302" s="45"/>
      <c r="KCN1302" s="45"/>
      <c r="KCO1302" s="45"/>
      <c r="KCP1302" s="45"/>
      <c r="KCQ1302" s="45"/>
      <c r="KCR1302" s="45"/>
      <c r="KCS1302" s="45"/>
      <c r="KCT1302" s="45"/>
      <c r="KCU1302" s="45"/>
      <c r="KCV1302" s="45"/>
      <c r="KCW1302" s="45"/>
      <c r="KCX1302" s="45"/>
      <c r="KCY1302" s="45"/>
      <c r="KCZ1302" s="45"/>
      <c r="KDA1302" s="45"/>
      <c r="KDB1302" s="45"/>
      <c r="KDC1302" s="45"/>
      <c r="KDD1302" s="45"/>
      <c r="KDE1302" s="45"/>
      <c r="KDF1302" s="45"/>
      <c r="KDG1302" s="45"/>
      <c r="KDH1302" s="45"/>
      <c r="KDI1302" s="45"/>
      <c r="KDJ1302" s="45"/>
      <c r="KDK1302" s="45"/>
      <c r="KDL1302" s="45"/>
      <c r="KDM1302" s="45"/>
      <c r="KDN1302" s="45"/>
      <c r="KDO1302" s="45"/>
      <c r="KDP1302" s="45"/>
      <c r="KDQ1302" s="45"/>
      <c r="KDR1302" s="45"/>
      <c r="KDS1302" s="45"/>
      <c r="KDT1302" s="45"/>
      <c r="KDU1302" s="45"/>
      <c r="KDV1302" s="45"/>
      <c r="KDW1302" s="45"/>
      <c r="KDX1302" s="45"/>
      <c r="KDY1302" s="45"/>
      <c r="KDZ1302" s="45"/>
      <c r="KEA1302" s="45"/>
      <c r="KEB1302" s="45"/>
      <c r="KEC1302" s="45"/>
      <c r="KED1302" s="45"/>
      <c r="KEE1302" s="45"/>
      <c r="KEF1302" s="45"/>
      <c r="KEG1302" s="45"/>
      <c r="KEH1302" s="45"/>
      <c r="KEI1302" s="45"/>
      <c r="KEJ1302" s="45"/>
      <c r="KEK1302" s="45"/>
      <c r="KEL1302" s="45"/>
      <c r="KEM1302" s="45"/>
      <c r="KEN1302" s="45"/>
      <c r="KEO1302" s="45"/>
      <c r="KEP1302" s="45"/>
      <c r="KEQ1302" s="45"/>
      <c r="KER1302" s="45"/>
      <c r="KES1302" s="45"/>
      <c r="KET1302" s="45"/>
      <c r="KEU1302" s="45"/>
      <c r="KEV1302" s="45"/>
      <c r="KEW1302" s="45"/>
      <c r="KEX1302" s="45"/>
      <c r="KEY1302" s="45"/>
      <c r="KEZ1302" s="45"/>
      <c r="KFA1302" s="45"/>
      <c r="KFB1302" s="45"/>
      <c r="KFC1302" s="45"/>
      <c r="KFD1302" s="45"/>
      <c r="KFE1302" s="45"/>
      <c r="KFF1302" s="45"/>
      <c r="KFG1302" s="45"/>
      <c r="KFH1302" s="45"/>
      <c r="KFI1302" s="45"/>
      <c r="KFJ1302" s="45"/>
      <c r="KFK1302" s="45"/>
      <c r="KFL1302" s="45"/>
      <c r="KFM1302" s="45"/>
      <c r="KFN1302" s="45"/>
      <c r="KFO1302" s="45"/>
      <c r="KFP1302" s="45"/>
      <c r="KFQ1302" s="45"/>
      <c r="KFR1302" s="45"/>
      <c r="KFS1302" s="45"/>
      <c r="KFT1302" s="45"/>
      <c r="KFU1302" s="45"/>
      <c r="KFV1302" s="45"/>
      <c r="KFW1302" s="45"/>
      <c r="KFX1302" s="45"/>
      <c r="KFY1302" s="45"/>
      <c r="KFZ1302" s="45"/>
      <c r="KGA1302" s="45"/>
      <c r="KGB1302" s="45"/>
      <c r="KGC1302" s="45"/>
      <c r="KGD1302" s="45"/>
      <c r="KGE1302" s="45"/>
      <c r="KGF1302" s="45"/>
      <c r="KGG1302" s="45"/>
      <c r="KGH1302" s="45"/>
      <c r="KGI1302" s="45"/>
      <c r="KGJ1302" s="45"/>
      <c r="KGK1302" s="45"/>
      <c r="KGL1302" s="45"/>
      <c r="KGM1302" s="45"/>
      <c r="KGN1302" s="45"/>
      <c r="KGO1302" s="45"/>
      <c r="KGP1302" s="45"/>
      <c r="KGQ1302" s="45"/>
      <c r="KGR1302" s="45"/>
      <c r="KGS1302" s="45"/>
      <c r="KGT1302" s="45"/>
      <c r="KGU1302" s="45"/>
      <c r="KGV1302" s="45"/>
      <c r="KGW1302" s="45"/>
      <c r="KGX1302" s="45"/>
      <c r="KGY1302" s="45"/>
      <c r="KGZ1302" s="45"/>
      <c r="KHA1302" s="45"/>
      <c r="KHB1302" s="45"/>
      <c r="KHC1302" s="45"/>
      <c r="KHD1302" s="45"/>
      <c r="KHE1302" s="45"/>
      <c r="KHF1302" s="45"/>
      <c r="KHG1302" s="45"/>
      <c r="KHH1302" s="45"/>
      <c r="KHI1302" s="45"/>
      <c r="KHJ1302" s="45"/>
      <c r="KHK1302" s="45"/>
      <c r="KHL1302" s="45"/>
      <c r="KHM1302" s="45"/>
      <c r="KHN1302" s="45"/>
      <c r="KHO1302" s="45"/>
      <c r="KHP1302" s="45"/>
      <c r="KHQ1302" s="45"/>
      <c r="KHR1302" s="45"/>
      <c r="KHS1302" s="45"/>
      <c r="KHT1302" s="45"/>
      <c r="KHU1302" s="45"/>
      <c r="KHV1302" s="45"/>
      <c r="KHW1302" s="45"/>
      <c r="KHX1302" s="45"/>
      <c r="KHY1302" s="45"/>
      <c r="KHZ1302" s="45"/>
      <c r="KIA1302" s="45"/>
      <c r="KIB1302" s="45"/>
      <c r="KIC1302" s="45"/>
      <c r="KID1302" s="45"/>
      <c r="KIE1302" s="45"/>
      <c r="KIF1302" s="45"/>
      <c r="KIG1302" s="45"/>
      <c r="KIH1302" s="45"/>
      <c r="KII1302" s="45"/>
      <c r="KIJ1302" s="45"/>
      <c r="KIK1302" s="45"/>
      <c r="KIL1302" s="45"/>
      <c r="KIM1302" s="45"/>
      <c r="KIN1302" s="45"/>
      <c r="KIO1302" s="45"/>
      <c r="KIP1302" s="45"/>
      <c r="KIQ1302" s="45"/>
      <c r="KIR1302" s="45"/>
      <c r="KIS1302" s="45"/>
      <c r="KIT1302" s="45"/>
      <c r="KIU1302" s="45"/>
      <c r="KIV1302" s="45"/>
      <c r="KIW1302" s="45"/>
      <c r="KIX1302" s="45"/>
      <c r="KIY1302" s="45"/>
      <c r="KIZ1302" s="45"/>
      <c r="KJA1302" s="45"/>
      <c r="KJB1302" s="45"/>
      <c r="KJC1302" s="45"/>
      <c r="KJD1302" s="45"/>
      <c r="KJE1302" s="45"/>
      <c r="KJF1302" s="45"/>
      <c r="KJG1302" s="45"/>
      <c r="KJH1302" s="45"/>
      <c r="KJI1302" s="45"/>
      <c r="KJJ1302" s="45"/>
      <c r="KJK1302" s="45"/>
      <c r="KJL1302" s="45"/>
      <c r="KJM1302" s="45"/>
      <c r="KJN1302" s="45"/>
      <c r="KJO1302" s="45"/>
      <c r="KJP1302" s="45"/>
      <c r="KJQ1302" s="45"/>
      <c r="KJR1302" s="45"/>
      <c r="KJS1302" s="45"/>
      <c r="KJT1302" s="45"/>
      <c r="KJU1302" s="45"/>
      <c r="KJV1302" s="45"/>
      <c r="KJW1302" s="45"/>
      <c r="KJX1302" s="45"/>
      <c r="KJY1302" s="45"/>
      <c r="KJZ1302" s="45"/>
      <c r="KKA1302" s="45"/>
      <c r="KKB1302" s="45"/>
      <c r="KKC1302" s="45"/>
      <c r="KKD1302" s="45"/>
      <c r="KKE1302" s="45"/>
      <c r="KKF1302" s="45"/>
      <c r="KKG1302" s="45"/>
      <c r="KKH1302" s="45"/>
      <c r="KKI1302" s="45"/>
      <c r="KKJ1302" s="45"/>
      <c r="KKK1302" s="45"/>
      <c r="KKL1302" s="45"/>
      <c r="KKM1302" s="45"/>
      <c r="KKN1302" s="45"/>
      <c r="KKO1302" s="45"/>
      <c r="KKP1302" s="45"/>
      <c r="KKQ1302" s="45"/>
      <c r="KKR1302" s="45"/>
      <c r="KKS1302" s="45"/>
      <c r="KKT1302" s="45"/>
      <c r="KKU1302" s="45"/>
      <c r="KKV1302" s="45"/>
      <c r="KKW1302" s="45"/>
      <c r="KKX1302" s="45"/>
      <c r="KKY1302" s="45"/>
      <c r="KKZ1302" s="45"/>
      <c r="KLA1302" s="45"/>
      <c r="KLB1302" s="45"/>
      <c r="KLC1302" s="45"/>
      <c r="KLD1302" s="45"/>
      <c r="KLE1302" s="45"/>
      <c r="KLF1302" s="45"/>
      <c r="KLG1302" s="45"/>
      <c r="KLH1302" s="45"/>
      <c r="KLI1302" s="45"/>
      <c r="KLJ1302" s="45"/>
      <c r="KLK1302" s="45"/>
      <c r="KLL1302" s="45"/>
      <c r="KLM1302" s="45"/>
      <c r="KLN1302" s="45"/>
      <c r="KLO1302" s="45"/>
      <c r="KLP1302" s="45"/>
      <c r="KLQ1302" s="45"/>
      <c r="KLR1302" s="45"/>
      <c r="KLS1302" s="45"/>
      <c r="KLT1302" s="45"/>
      <c r="KLU1302" s="45"/>
      <c r="KLV1302" s="45"/>
      <c r="KLW1302" s="45"/>
      <c r="KLX1302" s="45"/>
      <c r="KLY1302" s="45"/>
      <c r="KLZ1302" s="45"/>
      <c r="KMA1302" s="45"/>
      <c r="KMB1302" s="45"/>
      <c r="KMC1302" s="45"/>
      <c r="KMD1302" s="45"/>
      <c r="KME1302" s="45"/>
      <c r="KMF1302" s="45"/>
      <c r="KMG1302" s="45"/>
      <c r="KMH1302" s="45"/>
      <c r="KMI1302" s="45"/>
      <c r="KMJ1302" s="45"/>
      <c r="KMK1302" s="45"/>
      <c r="KML1302" s="45"/>
      <c r="KMM1302" s="45"/>
      <c r="KMN1302" s="45"/>
      <c r="KMO1302" s="45"/>
      <c r="KMP1302" s="45"/>
      <c r="KMQ1302" s="45"/>
      <c r="KMR1302" s="45"/>
      <c r="KMS1302" s="45"/>
      <c r="KMT1302" s="45"/>
      <c r="KMU1302" s="45"/>
      <c r="KMV1302" s="45"/>
      <c r="KMW1302" s="45"/>
      <c r="KMX1302" s="45"/>
      <c r="KMY1302" s="45"/>
      <c r="KMZ1302" s="45"/>
      <c r="KNA1302" s="45"/>
      <c r="KNB1302" s="45"/>
      <c r="KNC1302" s="45"/>
      <c r="KND1302" s="45"/>
      <c r="KNE1302" s="45"/>
      <c r="KNF1302" s="45"/>
      <c r="KNG1302" s="45"/>
      <c r="KNH1302" s="45"/>
      <c r="KNI1302" s="45"/>
      <c r="KNJ1302" s="45"/>
      <c r="KNK1302" s="45"/>
      <c r="KNL1302" s="45"/>
      <c r="KNM1302" s="45"/>
      <c r="KNN1302" s="45"/>
      <c r="KNO1302" s="45"/>
      <c r="KNP1302" s="45"/>
      <c r="KNQ1302" s="45"/>
      <c r="KNR1302" s="45"/>
      <c r="KNS1302" s="45"/>
      <c r="KNT1302" s="45"/>
      <c r="KNU1302" s="45"/>
      <c r="KNV1302" s="45"/>
      <c r="KNW1302" s="45"/>
      <c r="KNX1302" s="45"/>
      <c r="KNY1302" s="45"/>
      <c r="KNZ1302" s="45"/>
      <c r="KOA1302" s="45"/>
      <c r="KOB1302" s="45"/>
      <c r="KOC1302" s="45"/>
      <c r="KOD1302" s="45"/>
      <c r="KOE1302" s="45"/>
      <c r="KOF1302" s="45"/>
      <c r="KOG1302" s="45"/>
      <c r="KOH1302" s="45"/>
      <c r="KOI1302" s="45"/>
      <c r="KOJ1302" s="45"/>
      <c r="KOK1302" s="45"/>
      <c r="KOL1302" s="45"/>
      <c r="KOM1302" s="45"/>
      <c r="KON1302" s="45"/>
      <c r="KOO1302" s="45"/>
      <c r="KOP1302" s="45"/>
      <c r="KOQ1302" s="45"/>
      <c r="KOR1302" s="45"/>
      <c r="KOS1302" s="45"/>
      <c r="KOT1302" s="45"/>
      <c r="KOU1302" s="45"/>
      <c r="KOV1302" s="45"/>
      <c r="KOW1302" s="45"/>
      <c r="KOX1302" s="45"/>
      <c r="KOY1302" s="45"/>
      <c r="KOZ1302" s="45"/>
      <c r="KPA1302" s="45"/>
      <c r="KPB1302" s="45"/>
      <c r="KPC1302" s="45"/>
      <c r="KPD1302" s="45"/>
      <c r="KPE1302" s="45"/>
      <c r="KPF1302" s="45"/>
      <c r="KPG1302" s="45"/>
      <c r="KPH1302" s="45"/>
      <c r="KPI1302" s="45"/>
      <c r="KPJ1302" s="45"/>
      <c r="KPK1302" s="45"/>
      <c r="KPL1302" s="45"/>
      <c r="KPM1302" s="45"/>
      <c r="KPN1302" s="45"/>
      <c r="KPO1302" s="45"/>
      <c r="KPP1302" s="45"/>
      <c r="KPQ1302" s="45"/>
      <c r="KPR1302" s="45"/>
      <c r="KPS1302" s="45"/>
      <c r="KPT1302" s="45"/>
      <c r="KPU1302" s="45"/>
      <c r="KPV1302" s="45"/>
      <c r="KPW1302" s="45"/>
      <c r="KPX1302" s="45"/>
      <c r="KPY1302" s="45"/>
      <c r="KPZ1302" s="45"/>
      <c r="KQA1302" s="45"/>
      <c r="KQB1302" s="45"/>
      <c r="KQC1302" s="45"/>
      <c r="KQD1302" s="45"/>
      <c r="KQE1302" s="45"/>
      <c r="KQF1302" s="45"/>
      <c r="KQG1302" s="45"/>
      <c r="KQH1302" s="45"/>
      <c r="KQI1302" s="45"/>
      <c r="KQJ1302" s="45"/>
      <c r="KQK1302" s="45"/>
      <c r="KQL1302" s="45"/>
      <c r="KQM1302" s="45"/>
      <c r="KQN1302" s="45"/>
      <c r="KQO1302" s="45"/>
      <c r="KQP1302" s="45"/>
      <c r="KQQ1302" s="45"/>
      <c r="KQR1302" s="45"/>
      <c r="KQS1302" s="45"/>
      <c r="KQT1302" s="45"/>
      <c r="KQU1302" s="45"/>
      <c r="KQV1302" s="45"/>
      <c r="KQW1302" s="45"/>
      <c r="KQX1302" s="45"/>
      <c r="KQY1302" s="45"/>
      <c r="KQZ1302" s="45"/>
      <c r="KRA1302" s="45"/>
      <c r="KRB1302" s="45"/>
      <c r="KRC1302" s="45"/>
      <c r="KRD1302" s="45"/>
      <c r="KRE1302" s="45"/>
      <c r="KRF1302" s="45"/>
      <c r="KRG1302" s="45"/>
      <c r="KRH1302" s="45"/>
      <c r="KRI1302" s="45"/>
      <c r="KRJ1302" s="45"/>
      <c r="KRK1302" s="45"/>
      <c r="KRL1302" s="45"/>
      <c r="KRM1302" s="45"/>
      <c r="KRN1302" s="45"/>
      <c r="KRO1302" s="45"/>
      <c r="KRP1302" s="45"/>
      <c r="KRQ1302" s="45"/>
      <c r="KRR1302" s="45"/>
      <c r="KRS1302" s="45"/>
      <c r="KRT1302" s="45"/>
      <c r="KRU1302" s="45"/>
      <c r="KRV1302" s="45"/>
      <c r="KRW1302" s="45"/>
      <c r="KRX1302" s="45"/>
      <c r="KRY1302" s="45"/>
      <c r="KRZ1302" s="45"/>
      <c r="KSA1302" s="45"/>
      <c r="KSB1302" s="45"/>
      <c r="KSC1302" s="45"/>
      <c r="KSD1302" s="45"/>
      <c r="KSE1302" s="45"/>
      <c r="KSF1302" s="45"/>
      <c r="KSG1302" s="45"/>
      <c r="KSH1302" s="45"/>
      <c r="KSI1302" s="45"/>
      <c r="KSJ1302" s="45"/>
      <c r="KSK1302" s="45"/>
      <c r="KSL1302" s="45"/>
      <c r="KSM1302" s="45"/>
      <c r="KSN1302" s="45"/>
      <c r="KSO1302" s="45"/>
      <c r="KSP1302" s="45"/>
      <c r="KSQ1302" s="45"/>
      <c r="KSR1302" s="45"/>
      <c r="KSS1302" s="45"/>
      <c r="KST1302" s="45"/>
      <c r="KSU1302" s="45"/>
      <c r="KSV1302" s="45"/>
      <c r="KSW1302" s="45"/>
      <c r="KSX1302" s="45"/>
      <c r="KSY1302" s="45"/>
      <c r="KSZ1302" s="45"/>
      <c r="KTA1302" s="45"/>
      <c r="KTB1302" s="45"/>
      <c r="KTC1302" s="45"/>
      <c r="KTD1302" s="45"/>
      <c r="KTE1302" s="45"/>
      <c r="KTF1302" s="45"/>
      <c r="KTG1302" s="45"/>
      <c r="KTH1302" s="45"/>
      <c r="KTI1302" s="45"/>
      <c r="KTJ1302" s="45"/>
      <c r="KTK1302" s="45"/>
      <c r="KTL1302" s="45"/>
      <c r="KTM1302" s="45"/>
      <c r="KTN1302" s="45"/>
      <c r="KTO1302" s="45"/>
      <c r="KTP1302" s="45"/>
      <c r="KTQ1302" s="45"/>
      <c r="KTR1302" s="45"/>
      <c r="KTS1302" s="45"/>
      <c r="KTT1302" s="45"/>
      <c r="KTU1302" s="45"/>
      <c r="KTV1302" s="45"/>
      <c r="KTW1302" s="45"/>
      <c r="KTX1302" s="45"/>
      <c r="KTY1302" s="45"/>
      <c r="KTZ1302" s="45"/>
      <c r="KUA1302" s="45"/>
      <c r="KUB1302" s="45"/>
      <c r="KUC1302" s="45"/>
      <c r="KUD1302" s="45"/>
      <c r="KUE1302" s="45"/>
      <c r="KUF1302" s="45"/>
      <c r="KUG1302" s="45"/>
      <c r="KUH1302" s="45"/>
      <c r="KUI1302" s="45"/>
      <c r="KUJ1302" s="45"/>
      <c r="KUK1302" s="45"/>
      <c r="KUL1302" s="45"/>
      <c r="KUM1302" s="45"/>
      <c r="KUN1302" s="45"/>
      <c r="KUO1302" s="45"/>
      <c r="KUP1302" s="45"/>
      <c r="KUQ1302" s="45"/>
      <c r="KUR1302" s="45"/>
      <c r="KUS1302" s="45"/>
      <c r="KUT1302" s="45"/>
      <c r="KUU1302" s="45"/>
      <c r="KUV1302" s="45"/>
      <c r="KUW1302" s="45"/>
      <c r="KUX1302" s="45"/>
      <c r="KUY1302" s="45"/>
      <c r="KUZ1302" s="45"/>
      <c r="KVA1302" s="45"/>
      <c r="KVB1302" s="45"/>
      <c r="KVC1302" s="45"/>
      <c r="KVD1302" s="45"/>
      <c r="KVE1302" s="45"/>
      <c r="KVF1302" s="45"/>
      <c r="KVG1302" s="45"/>
      <c r="KVH1302" s="45"/>
      <c r="KVI1302" s="45"/>
      <c r="KVJ1302" s="45"/>
      <c r="KVK1302" s="45"/>
      <c r="KVL1302" s="45"/>
      <c r="KVM1302" s="45"/>
      <c r="KVN1302" s="45"/>
      <c r="KVO1302" s="45"/>
      <c r="KVP1302" s="45"/>
      <c r="KVQ1302" s="45"/>
      <c r="KVR1302" s="45"/>
      <c r="KVS1302" s="45"/>
      <c r="KVT1302" s="45"/>
      <c r="KVU1302" s="45"/>
      <c r="KVV1302" s="45"/>
      <c r="KVW1302" s="45"/>
      <c r="KVX1302" s="45"/>
      <c r="KVY1302" s="45"/>
      <c r="KVZ1302" s="45"/>
      <c r="KWA1302" s="45"/>
      <c r="KWB1302" s="45"/>
      <c r="KWC1302" s="45"/>
      <c r="KWD1302" s="45"/>
      <c r="KWE1302" s="45"/>
      <c r="KWF1302" s="45"/>
      <c r="KWG1302" s="45"/>
      <c r="KWH1302" s="45"/>
      <c r="KWI1302" s="45"/>
      <c r="KWJ1302" s="45"/>
      <c r="KWK1302" s="45"/>
      <c r="KWL1302" s="45"/>
      <c r="KWM1302" s="45"/>
      <c r="KWN1302" s="45"/>
      <c r="KWO1302" s="45"/>
      <c r="KWP1302" s="45"/>
      <c r="KWQ1302" s="45"/>
      <c r="KWR1302" s="45"/>
      <c r="KWS1302" s="45"/>
      <c r="KWT1302" s="45"/>
      <c r="KWU1302" s="45"/>
      <c r="KWV1302" s="45"/>
      <c r="KWW1302" s="45"/>
      <c r="KWX1302" s="45"/>
      <c r="KWY1302" s="45"/>
      <c r="KWZ1302" s="45"/>
      <c r="KXA1302" s="45"/>
      <c r="KXB1302" s="45"/>
      <c r="KXC1302" s="45"/>
      <c r="KXD1302" s="45"/>
      <c r="KXE1302" s="45"/>
      <c r="KXF1302" s="45"/>
      <c r="KXG1302" s="45"/>
      <c r="KXH1302" s="45"/>
      <c r="KXI1302" s="45"/>
      <c r="KXJ1302" s="45"/>
      <c r="KXK1302" s="45"/>
      <c r="KXL1302" s="45"/>
      <c r="KXM1302" s="45"/>
      <c r="KXN1302" s="45"/>
      <c r="KXO1302" s="45"/>
      <c r="KXP1302" s="45"/>
      <c r="KXQ1302" s="45"/>
      <c r="KXR1302" s="45"/>
      <c r="KXS1302" s="45"/>
      <c r="KXT1302" s="45"/>
      <c r="KXU1302" s="45"/>
      <c r="KXV1302" s="45"/>
      <c r="KXW1302" s="45"/>
      <c r="KXX1302" s="45"/>
      <c r="KXY1302" s="45"/>
      <c r="KXZ1302" s="45"/>
      <c r="KYA1302" s="45"/>
      <c r="KYB1302" s="45"/>
      <c r="KYC1302" s="45"/>
      <c r="KYD1302" s="45"/>
      <c r="KYE1302" s="45"/>
      <c r="KYF1302" s="45"/>
      <c r="KYG1302" s="45"/>
      <c r="KYH1302" s="45"/>
      <c r="KYI1302" s="45"/>
      <c r="KYJ1302" s="45"/>
      <c r="KYK1302" s="45"/>
      <c r="KYL1302" s="45"/>
      <c r="KYM1302" s="45"/>
      <c r="KYN1302" s="45"/>
      <c r="KYO1302" s="45"/>
      <c r="KYP1302" s="45"/>
      <c r="KYQ1302" s="45"/>
      <c r="KYR1302" s="45"/>
      <c r="KYS1302" s="45"/>
      <c r="KYT1302" s="45"/>
      <c r="KYU1302" s="45"/>
      <c r="KYV1302" s="45"/>
      <c r="KYW1302" s="45"/>
      <c r="KYX1302" s="45"/>
      <c r="KYY1302" s="45"/>
      <c r="KYZ1302" s="45"/>
      <c r="KZA1302" s="45"/>
      <c r="KZB1302" s="45"/>
      <c r="KZC1302" s="45"/>
      <c r="KZD1302" s="45"/>
      <c r="KZE1302" s="45"/>
      <c r="KZF1302" s="45"/>
      <c r="KZG1302" s="45"/>
      <c r="KZH1302" s="45"/>
      <c r="KZI1302" s="45"/>
      <c r="KZJ1302" s="45"/>
      <c r="KZK1302" s="45"/>
      <c r="KZL1302" s="45"/>
      <c r="KZM1302" s="45"/>
      <c r="KZN1302" s="45"/>
      <c r="KZO1302" s="45"/>
      <c r="KZP1302" s="45"/>
      <c r="KZQ1302" s="45"/>
      <c r="KZR1302" s="45"/>
      <c r="KZS1302" s="45"/>
      <c r="KZT1302" s="45"/>
      <c r="KZU1302" s="45"/>
      <c r="KZV1302" s="45"/>
      <c r="KZW1302" s="45"/>
      <c r="KZX1302" s="45"/>
      <c r="KZY1302" s="45"/>
      <c r="KZZ1302" s="45"/>
      <c r="LAA1302" s="45"/>
      <c r="LAB1302" s="45"/>
      <c r="LAC1302" s="45"/>
      <c r="LAD1302" s="45"/>
      <c r="LAE1302" s="45"/>
      <c r="LAF1302" s="45"/>
      <c r="LAG1302" s="45"/>
      <c r="LAH1302" s="45"/>
      <c r="LAI1302" s="45"/>
      <c r="LAJ1302" s="45"/>
      <c r="LAK1302" s="45"/>
      <c r="LAL1302" s="45"/>
      <c r="LAM1302" s="45"/>
      <c r="LAN1302" s="45"/>
      <c r="LAO1302" s="45"/>
      <c r="LAP1302" s="45"/>
      <c r="LAQ1302" s="45"/>
      <c r="LAR1302" s="45"/>
      <c r="LAS1302" s="45"/>
      <c r="LAT1302" s="45"/>
      <c r="LAU1302" s="45"/>
      <c r="LAV1302" s="45"/>
      <c r="LAW1302" s="45"/>
      <c r="LAX1302" s="45"/>
      <c r="LAY1302" s="45"/>
      <c r="LAZ1302" s="45"/>
      <c r="LBA1302" s="45"/>
      <c r="LBB1302" s="45"/>
      <c r="LBC1302" s="45"/>
      <c r="LBD1302" s="45"/>
      <c r="LBE1302" s="45"/>
      <c r="LBF1302" s="45"/>
      <c r="LBG1302" s="45"/>
      <c r="LBH1302" s="45"/>
      <c r="LBI1302" s="45"/>
      <c r="LBJ1302" s="45"/>
      <c r="LBK1302" s="45"/>
      <c r="LBL1302" s="45"/>
      <c r="LBM1302" s="45"/>
      <c r="LBN1302" s="45"/>
      <c r="LBO1302" s="45"/>
      <c r="LBP1302" s="45"/>
      <c r="LBQ1302" s="45"/>
      <c r="LBR1302" s="45"/>
      <c r="LBS1302" s="45"/>
      <c r="LBT1302" s="45"/>
      <c r="LBU1302" s="45"/>
      <c r="LBV1302" s="45"/>
      <c r="LBW1302" s="45"/>
      <c r="LBX1302" s="45"/>
      <c r="LBY1302" s="45"/>
      <c r="LBZ1302" s="45"/>
      <c r="LCA1302" s="45"/>
      <c r="LCB1302" s="45"/>
      <c r="LCC1302" s="45"/>
      <c r="LCD1302" s="45"/>
      <c r="LCE1302" s="45"/>
      <c r="LCF1302" s="45"/>
      <c r="LCG1302" s="45"/>
      <c r="LCH1302" s="45"/>
      <c r="LCI1302" s="45"/>
      <c r="LCJ1302" s="45"/>
      <c r="LCK1302" s="45"/>
      <c r="LCL1302" s="45"/>
      <c r="LCM1302" s="45"/>
      <c r="LCN1302" s="45"/>
      <c r="LCO1302" s="45"/>
      <c r="LCP1302" s="45"/>
      <c r="LCQ1302" s="45"/>
      <c r="LCR1302" s="45"/>
      <c r="LCS1302" s="45"/>
      <c r="LCT1302" s="45"/>
      <c r="LCU1302" s="45"/>
      <c r="LCV1302" s="45"/>
      <c r="LCW1302" s="45"/>
      <c r="LCX1302" s="45"/>
      <c r="LCY1302" s="45"/>
      <c r="LCZ1302" s="45"/>
      <c r="LDA1302" s="45"/>
      <c r="LDB1302" s="45"/>
      <c r="LDC1302" s="45"/>
      <c r="LDD1302" s="45"/>
      <c r="LDE1302" s="45"/>
      <c r="LDF1302" s="45"/>
      <c r="LDG1302" s="45"/>
      <c r="LDH1302" s="45"/>
      <c r="LDI1302" s="45"/>
      <c r="LDJ1302" s="45"/>
      <c r="LDK1302" s="45"/>
      <c r="LDL1302" s="45"/>
      <c r="LDM1302" s="45"/>
      <c r="LDN1302" s="45"/>
      <c r="LDO1302" s="45"/>
      <c r="LDP1302" s="45"/>
      <c r="LDQ1302" s="45"/>
      <c r="LDR1302" s="45"/>
      <c r="LDS1302" s="45"/>
      <c r="LDT1302" s="45"/>
      <c r="LDU1302" s="45"/>
      <c r="LDV1302" s="45"/>
      <c r="LDW1302" s="45"/>
      <c r="LDX1302" s="45"/>
      <c r="LDY1302" s="45"/>
      <c r="LDZ1302" s="45"/>
      <c r="LEA1302" s="45"/>
      <c r="LEB1302" s="45"/>
      <c r="LEC1302" s="45"/>
      <c r="LED1302" s="45"/>
      <c r="LEE1302" s="45"/>
      <c r="LEF1302" s="45"/>
      <c r="LEG1302" s="45"/>
      <c r="LEH1302" s="45"/>
      <c r="LEI1302" s="45"/>
      <c r="LEJ1302" s="45"/>
      <c r="LEK1302" s="45"/>
      <c r="LEL1302" s="45"/>
      <c r="LEM1302" s="45"/>
      <c r="LEN1302" s="45"/>
      <c r="LEO1302" s="45"/>
      <c r="LEP1302" s="45"/>
      <c r="LEQ1302" s="45"/>
      <c r="LER1302" s="45"/>
      <c r="LES1302" s="45"/>
      <c r="LET1302" s="45"/>
      <c r="LEU1302" s="45"/>
      <c r="LEV1302" s="45"/>
      <c r="LEW1302" s="45"/>
      <c r="LEX1302" s="45"/>
      <c r="LEY1302" s="45"/>
      <c r="LEZ1302" s="45"/>
      <c r="LFA1302" s="45"/>
      <c r="LFB1302" s="45"/>
      <c r="LFC1302" s="45"/>
      <c r="LFD1302" s="45"/>
      <c r="LFE1302" s="45"/>
      <c r="LFF1302" s="45"/>
      <c r="LFG1302" s="45"/>
      <c r="LFH1302" s="45"/>
      <c r="LFI1302" s="45"/>
      <c r="LFJ1302" s="45"/>
      <c r="LFK1302" s="45"/>
      <c r="LFL1302" s="45"/>
      <c r="LFM1302" s="45"/>
      <c r="LFN1302" s="45"/>
      <c r="LFO1302" s="45"/>
      <c r="LFP1302" s="45"/>
      <c r="LFQ1302" s="45"/>
      <c r="LFR1302" s="45"/>
      <c r="LFS1302" s="45"/>
      <c r="LFT1302" s="45"/>
      <c r="LFU1302" s="45"/>
      <c r="LFV1302" s="45"/>
      <c r="LFW1302" s="45"/>
      <c r="LFX1302" s="45"/>
      <c r="LFY1302" s="45"/>
      <c r="LFZ1302" s="45"/>
      <c r="LGA1302" s="45"/>
      <c r="LGB1302" s="45"/>
      <c r="LGC1302" s="45"/>
      <c r="LGD1302" s="45"/>
      <c r="LGE1302" s="45"/>
      <c r="LGF1302" s="45"/>
      <c r="LGG1302" s="45"/>
      <c r="LGH1302" s="45"/>
      <c r="LGI1302" s="45"/>
      <c r="LGJ1302" s="45"/>
      <c r="LGK1302" s="45"/>
      <c r="LGL1302" s="45"/>
      <c r="LGM1302" s="45"/>
      <c r="LGN1302" s="45"/>
      <c r="LGO1302" s="45"/>
      <c r="LGP1302" s="45"/>
      <c r="LGQ1302" s="45"/>
      <c r="LGR1302" s="45"/>
      <c r="LGS1302" s="45"/>
      <c r="LGT1302" s="45"/>
      <c r="LGU1302" s="45"/>
      <c r="LGV1302" s="45"/>
      <c r="LGW1302" s="45"/>
      <c r="LGX1302" s="45"/>
      <c r="LGY1302" s="45"/>
      <c r="LGZ1302" s="45"/>
      <c r="LHA1302" s="45"/>
      <c r="LHB1302" s="45"/>
      <c r="LHC1302" s="45"/>
      <c r="LHD1302" s="45"/>
      <c r="LHE1302" s="45"/>
      <c r="LHF1302" s="45"/>
      <c r="LHG1302" s="45"/>
      <c r="LHH1302" s="45"/>
      <c r="LHI1302" s="45"/>
      <c r="LHJ1302" s="45"/>
      <c r="LHK1302" s="45"/>
      <c r="LHL1302" s="45"/>
      <c r="LHM1302" s="45"/>
      <c r="LHN1302" s="45"/>
      <c r="LHO1302" s="45"/>
      <c r="LHP1302" s="45"/>
      <c r="LHQ1302" s="45"/>
      <c r="LHR1302" s="45"/>
      <c r="LHS1302" s="45"/>
      <c r="LHT1302" s="45"/>
      <c r="LHU1302" s="45"/>
      <c r="LHV1302" s="45"/>
      <c r="LHW1302" s="45"/>
      <c r="LHX1302" s="45"/>
      <c r="LHY1302" s="45"/>
      <c r="LHZ1302" s="45"/>
      <c r="LIA1302" s="45"/>
      <c r="LIB1302" s="45"/>
      <c r="LIC1302" s="45"/>
      <c r="LID1302" s="45"/>
      <c r="LIE1302" s="45"/>
      <c r="LIF1302" s="45"/>
      <c r="LIG1302" s="45"/>
      <c r="LIH1302" s="45"/>
      <c r="LII1302" s="45"/>
      <c r="LIJ1302" s="45"/>
      <c r="LIK1302" s="45"/>
      <c r="LIL1302" s="45"/>
      <c r="LIM1302" s="45"/>
      <c r="LIN1302" s="45"/>
      <c r="LIO1302" s="45"/>
      <c r="LIP1302" s="45"/>
      <c r="LIQ1302" s="45"/>
      <c r="LIR1302" s="45"/>
      <c r="LIS1302" s="45"/>
      <c r="LIT1302" s="45"/>
      <c r="LIU1302" s="45"/>
      <c r="LIV1302" s="45"/>
      <c r="LIW1302" s="45"/>
      <c r="LIX1302" s="45"/>
      <c r="LIY1302" s="45"/>
      <c r="LIZ1302" s="45"/>
      <c r="LJA1302" s="45"/>
      <c r="LJB1302" s="45"/>
      <c r="LJC1302" s="45"/>
      <c r="LJD1302" s="45"/>
      <c r="LJE1302" s="45"/>
      <c r="LJF1302" s="45"/>
      <c r="LJG1302" s="45"/>
      <c r="LJH1302" s="45"/>
      <c r="LJI1302" s="45"/>
      <c r="LJJ1302" s="45"/>
      <c r="LJK1302" s="45"/>
      <c r="LJL1302" s="45"/>
      <c r="LJM1302" s="45"/>
      <c r="LJN1302" s="45"/>
      <c r="LJO1302" s="45"/>
      <c r="LJP1302" s="45"/>
      <c r="LJQ1302" s="45"/>
      <c r="LJR1302" s="45"/>
      <c r="LJS1302" s="45"/>
      <c r="LJT1302" s="45"/>
      <c r="LJU1302" s="45"/>
      <c r="LJV1302" s="45"/>
      <c r="LJW1302" s="45"/>
      <c r="LJX1302" s="45"/>
      <c r="LJY1302" s="45"/>
      <c r="LJZ1302" s="45"/>
      <c r="LKA1302" s="45"/>
      <c r="LKB1302" s="45"/>
      <c r="LKC1302" s="45"/>
      <c r="LKD1302" s="45"/>
      <c r="LKE1302" s="45"/>
      <c r="LKF1302" s="45"/>
      <c r="LKG1302" s="45"/>
      <c r="LKH1302" s="45"/>
      <c r="LKI1302" s="45"/>
      <c r="LKJ1302" s="45"/>
      <c r="LKK1302" s="45"/>
      <c r="LKL1302" s="45"/>
      <c r="LKM1302" s="45"/>
      <c r="LKN1302" s="45"/>
      <c r="LKO1302" s="45"/>
      <c r="LKP1302" s="45"/>
      <c r="LKQ1302" s="45"/>
      <c r="LKR1302" s="45"/>
      <c r="LKS1302" s="45"/>
      <c r="LKT1302" s="45"/>
      <c r="LKU1302" s="45"/>
      <c r="LKV1302" s="45"/>
      <c r="LKW1302" s="45"/>
      <c r="LKX1302" s="45"/>
      <c r="LKY1302" s="45"/>
      <c r="LKZ1302" s="45"/>
      <c r="LLA1302" s="45"/>
      <c r="LLB1302" s="45"/>
      <c r="LLC1302" s="45"/>
      <c r="LLD1302" s="45"/>
      <c r="LLE1302" s="45"/>
      <c r="LLF1302" s="45"/>
      <c r="LLG1302" s="45"/>
      <c r="LLH1302" s="45"/>
      <c r="LLI1302" s="45"/>
      <c r="LLJ1302" s="45"/>
      <c r="LLK1302" s="45"/>
      <c r="LLL1302" s="45"/>
      <c r="LLM1302" s="45"/>
      <c r="LLN1302" s="45"/>
      <c r="LLO1302" s="45"/>
      <c r="LLP1302" s="45"/>
      <c r="LLQ1302" s="45"/>
      <c r="LLR1302" s="45"/>
      <c r="LLS1302" s="45"/>
      <c r="LLT1302" s="45"/>
      <c r="LLU1302" s="45"/>
      <c r="LLV1302" s="45"/>
      <c r="LLW1302" s="45"/>
      <c r="LLX1302" s="45"/>
      <c r="LLY1302" s="45"/>
      <c r="LLZ1302" s="45"/>
      <c r="LMA1302" s="45"/>
      <c r="LMB1302" s="45"/>
      <c r="LMC1302" s="45"/>
      <c r="LMD1302" s="45"/>
      <c r="LME1302" s="45"/>
      <c r="LMF1302" s="45"/>
      <c r="LMG1302" s="45"/>
      <c r="LMH1302" s="45"/>
      <c r="LMI1302" s="45"/>
      <c r="LMJ1302" s="45"/>
      <c r="LMK1302" s="45"/>
      <c r="LML1302" s="45"/>
      <c r="LMM1302" s="45"/>
      <c r="LMN1302" s="45"/>
      <c r="LMO1302" s="45"/>
      <c r="LMP1302" s="45"/>
      <c r="LMQ1302" s="45"/>
      <c r="LMR1302" s="45"/>
      <c r="LMS1302" s="45"/>
      <c r="LMT1302" s="45"/>
      <c r="LMU1302" s="45"/>
      <c r="LMV1302" s="45"/>
      <c r="LMW1302" s="45"/>
      <c r="LMX1302" s="45"/>
      <c r="LMY1302" s="45"/>
      <c r="LMZ1302" s="45"/>
      <c r="LNA1302" s="45"/>
      <c r="LNB1302" s="45"/>
      <c r="LNC1302" s="45"/>
      <c r="LND1302" s="45"/>
      <c r="LNE1302" s="45"/>
      <c r="LNF1302" s="45"/>
      <c r="LNG1302" s="45"/>
      <c r="LNH1302" s="45"/>
      <c r="LNI1302" s="45"/>
      <c r="LNJ1302" s="45"/>
      <c r="LNK1302" s="45"/>
      <c r="LNL1302" s="45"/>
      <c r="LNM1302" s="45"/>
      <c r="LNN1302" s="45"/>
      <c r="LNO1302" s="45"/>
      <c r="LNP1302" s="45"/>
      <c r="LNQ1302" s="45"/>
      <c r="LNR1302" s="45"/>
      <c r="LNS1302" s="45"/>
      <c r="LNT1302" s="45"/>
      <c r="LNU1302" s="45"/>
      <c r="LNV1302" s="45"/>
      <c r="LNW1302" s="45"/>
      <c r="LNX1302" s="45"/>
      <c r="LNY1302" s="45"/>
      <c r="LNZ1302" s="45"/>
      <c r="LOA1302" s="45"/>
      <c r="LOB1302" s="45"/>
      <c r="LOC1302" s="45"/>
      <c r="LOD1302" s="45"/>
      <c r="LOE1302" s="45"/>
      <c r="LOF1302" s="45"/>
      <c r="LOG1302" s="45"/>
      <c r="LOH1302" s="45"/>
      <c r="LOI1302" s="45"/>
      <c r="LOJ1302" s="45"/>
      <c r="LOK1302" s="45"/>
      <c r="LOL1302" s="45"/>
      <c r="LOM1302" s="45"/>
      <c r="LON1302" s="45"/>
      <c r="LOO1302" s="45"/>
      <c r="LOP1302" s="45"/>
      <c r="LOQ1302" s="45"/>
      <c r="LOR1302" s="45"/>
      <c r="LOS1302" s="45"/>
      <c r="LOT1302" s="45"/>
      <c r="LOU1302" s="45"/>
      <c r="LOV1302" s="45"/>
      <c r="LOW1302" s="45"/>
      <c r="LOX1302" s="45"/>
      <c r="LOY1302" s="45"/>
      <c r="LOZ1302" s="45"/>
      <c r="LPA1302" s="45"/>
      <c r="LPB1302" s="45"/>
      <c r="LPC1302" s="45"/>
      <c r="LPD1302" s="45"/>
      <c r="LPE1302" s="45"/>
      <c r="LPF1302" s="45"/>
      <c r="LPG1302" s="45"/>
      <c r="LPH1302" s="45"/>
      <c r="LPI1302" s="45"/>
      <c r="LPJ1302" s="45"/>
      <c r="LPK1302" s="45"/>
      <c r="LPL1302" s="45"/>
      <c r="LPM1302" s="45"/>
      <c r="LPN1302" s="45"/>
      <c r="LPO1302" s="45"/>
      <c r="LPP1302" s="45"/>
      <c r="LPQ1302" s="45"/>
      <c r="LPR1302" s="45"/>
      <c r="LPS1302" s="45"/>
      <c r="LPT1302" s="45"/>
      <c r="LPU1302" s="45"/>
      <c r="LPV1302" s="45"/>
      <c r="LPW1302" s="45"/>
      <c r="LPX1302" s="45"/>
      <c r="LPY1302" s="45"/>
      <c r="LPZ1302" s="45"/>
      <c r="LQA1302" s="45"/>
      <c r="LQB1302" s="45"/>
      <c r="LQC1302" s="45"/>
      <c r="LQD1302" s="45"/>
      <c r="LQE1302" s="45"/>
      <c r="LQF1302" s="45"/>
      <c r="LQG1302" s="45"/>
      <c r="LQH1302" s="45"/>
      <c r="LQI1302" s="45"/>
      <c r="LQJ1302" s="45"/>
      <c r="LQK1302" s="45"/>
      <c r="LQL1302" s="45"/>
      <c r="LQM1302" s="45"/>
      <c r="LQN1302" s="45"/>
      <c r="LQO1302" s="45"/>
      <c r="LQP1302" s="45"/>
      <c r="LQQ1302" s="45"/>
      <c r="LQR1302" s="45"/>
      <c r="LQS1302" s="45"/>
      <c r="LQT1302" s="45"/>
      <c r="LQU1302" s="45"/>
      <c r="LQV1302" s="45"/>
      <c r="LQW1302" s="45"/>
      <c r="LQX1302" s="45"/>
      <c r="LQY1302" s="45"/>
      <c r="LQZ1302" s="45"/>
      <c r="LRA1302" s="45"/>
      <c r="LRB1302" s="45"/>
      <c r="LRC1302" s="45"/>
      <c r="LRD1302" s="45"/>
      <c r="LRE1302" s="45"/>
      <c r="LRF1302" s="45"/>
      <c r="LRG1302" s="45"/>
      <c r="LRH1302" s="45"/>
      <c r="LRI1302" s="45"/>
      <c r="LRJ1302" s="45"/>
      <c r="LRK1302" s="45"/>
      <c r="LRL1302" s="45"/>
      <c r="LRM1302" s="45"/>
      <c r="LRN1302" s="45"/>
      <c r="LRO1302" s="45"/>
      <c r="LRP1302" s="45"/>
      <c r="LRQ1302" s="45"/>
      <c r="LRR1302" s="45"/>
      <c r="LRS1302" s="45"/>
      <c r="LRT1302" s="45"/>
      <c r="LRU1302" s="45"/>
      <c r="LRV1302" s="45"/>
      <c r="LRW1302" s="45"/>
      <c r="LRX1302" s="45"/>
      <c r="LRY1302" s="45"/>
      <c r="LRZ1302" s="45"/>
      <c r="LSA1302" s="45"/>
      <c r="LSB1302" s="45"/>
      <c r="LSC1302" s="45"/>
      <c r="LSD1302" s="45"/>
      <c r="LSE1302" s="45"/>
      <c r="LSF1302" s="45"/>
      <c r="LSG1302" s="45"/>
      <c r="LSH1302" s="45"/>
      <c r="LSI1302" s="45"/>
      <c r="LSJ1302" s="45"/>
      <c r="LSK1302" s="45"/>
      <c r="LSL1302" s="45"/>
      <c r="LSM1302" s="45"/>
      <c r="LSN1302" s="45"/>
      <c r="LSO1302" s="45"/>
      <c r="LSP1302" s="45"/>
      <c r="LSQ1302" s="45"/>
      <c r="LSR1302" s="45"/>
      <c r="LSS1302" s="45"/>
      <c r="LST1302" s="45"/>
      <c r="LSU1302" s="45"/>
      <c r="LSV1302" s="45"/>
      <c r="LSW1302" s="45"/>
      <c r="LSX1302" s="45"/>
      <c r="LSY1302" s="45"/>
      <c r="LSZ1302" s="45"/>
      <c r="LTA1302" s="45"/>
      <c r="LTB1302" s="45"/>
      <c r="LTC1302" s="45"/>
      <c r="LTD1302" s="45"/>
      <c r="LTE1302" s="45"/>
      <c r="LTF1302" s="45"/>
      <c r="LTG1302" s="45"/>
      <c r="LTH1302" s="45"/>
      <c r="LTI1302" s="45"/>
      <c r="LTJ1302" s="45"/>
      <c r="LTK1302" s="45"/>
      <c r="LTL1302" s="45"/>
      <c r="LTM1302" s="45"/>
      <c r="LTN1302" s="45"/>
      <c r="LTO1302" s="45"/>
      <c r="LTP1302" s="45"/>
      <c r="LTQ1302" s="45"/>
      <c r="LTR1302" s="45"/>
      <c r="LTS1302" s="45"/>
      <c r="LTT1302" s="45"/>
      <c r="LTU1302" s="45"/>
      <c r="LTV1302" s="45"/>
      <c r="LTW1302" s="45"/>
      <c r="LTX1302" s="45"/>
      <c r="LTY1302" s="45"/>
      <c r="LTZ1302" s="45"/>
      <c r="LUA1302" s="45"/>
      <c r="LUB1302" s="45"/>
      <c r="LUC1302" s="45"/>
      <c r="LUD1302" s="45"/>
      <c r="LUE1302" s="45"/>
      <c r="LUF1302" s="45"/>
      <c r="LUG1302" s="45"/>
      <c r="LUH1302" s="45"/>
      <c r="LUI1302" s="45"/>
      <c r="LUJ1302" s="45"/>
      <c r="LUK1302" s="45"/>
      <c r="LUL1302" s="45"/>
      <c r="LUM1302" s="45"/>
      <c r="LUN1302" s="45"/>
      <c r="LUO1302" s="45"/>
      <c r="LUP1302" s="45"/>
      <c r="LUQ1302" s="45"/>
      <c r="LUR1302" s="45"/>
      <c r="LUS1302" s="45"/>
      <c r="LUT1302" s="45"/>
      <c r="LUU1302" s="45"/>
      <c r="LUV1302" s="45"/>
      <c r="LUW1302" s="45"/>
      <c r="LUX1302" s="45"/>
      <c r="LUY1302" s="45"/>
      <c r="LUZ1302" s="45"/>
      <c r="LVA1302" s="45"/>
      <c r="LVB1302" s="45"/>
      <c r="LVC1302" s="45"/>
      <c r="LVD1302" s="45"/>
      <c r="LVE1302" s="45"/>
      <c r="LVF1302" s="45"/>
      <c r="LVG1302" s="45"/>
      <c r="LVH1302" s="45"/>
      <c r="LVI1302" s="45"/>
      <c r="LVJ1302" s="45"/>
      <c r="LVK1302" s="45"/>
      <c r="LVL1302" s="45"/>
      <c r="LVM1302" s="45"/>
      <c r="LVN1302" s="45"/>
      <c r="LVO1302" s="45"/>
      <c r="LVP1302" s="45"/>
      <c r="LVQ1302" s="45"/>
      <c r="LVR1302" s="45"/>
      <c r="LVS1302" s="45"/>
      <c r="LVT1302" s="45"/>
      <c r="LVU1302" s="45"/>
      <c r="LVV1302" s="45"/>
      <c r="LVW1302" s="45"/>
      <c r="LVX1302" s="45"/>
      <c r="LVY1302" s="45"/>
      <c r="LVZ1302" s="45"/>
      <c r="LWA1302" s="45"/>
      <c r="LWB1302" s="45"/>
      <c r="LWC1302" s="45"/>
      <c r="LWD1302" s="45"/>
      <c r="LWE1302" s="45"/>
      <c r="LWF1302" s="45"/>
      <c r="LWG1302" s="45"/>
      <c r="LWH1302" s="45"/>
      <c r="LWI1302" s="45"/>
      <c r="LWJ1302" s="45"/>
      <c r="LWK1302" s="45"/>
      <c r="LWL1302" s="45"/>
      <c r="LWM1302" s="45"/>
      <c r="LWN1302" s="45"/>
      <c r="LWO1302" s="45"/>
      <c r="LWP1302" s="45"/>
      <c r="LWQ1302" s="45"/>
      <c r="LWR1302" s="45"/>
      <c r="LWS1302" s="45"/>
      <c r="LWT1302" s="45"/>
      <c r="LWU1302" s="45"/>
      <c r="LWV1302" s="45"/>
      <c r="LWW1302" s="45"/>
      <c r="LWX1302" s="45"/>
      <c r="LWY1302" s="45"/>
      <c r="LWZ1302" s="45"/>
      <c r="LXA1302" s="45"/>
      <c r="LXB1302" s="45"/>
      <c r="LXC1302" s="45"/>
      <c r="LXD1302" s="45"/>
      <c r="LXE1302" s="45"/>
      <c r="LXF1302" s="45"/>
      <c r="LXG1302" s="45"/>
      <c r="LXH1302" s="45"/>
      <c r="LXI1302" s="45"/>
      <c r="LXJ1302" s="45"/>
      <c r="LXK1302" s="45"/>
      <c r="LXL1302" s="45"/>
      <c r="LXM1302" s="45"/>
      <c r="LXN1302" s="45"/>
      <c r="LXO1302" s="45"/>
      <c r="LXP1302" s="45"/>
      <c r="LXQ1302" s="45"/>
      <c r="LXR1302" s="45"/>
      <c r="LXS1302" s="45"/>
      <c r="LXT1302" s="45"/>
      <c r="LXU1302" s="45"/>
      <c r="LXV1302" s="45"/>
      <c r="LXW1302" s="45"/>
      <c r="LXX1302" s="45"/>
      <c r="LXY1302" s="45"/>
      <c r="LXZ1302" s="45"/>
      <c r="LYA1302" s="45"/>
      <c r="LYB1302" s="45"/>
      <c r="LYC1302" s="45"/>
      <c r="LYD1302" s="45"/>
      <c r="LYE1302" s="45"/>
      <c r="LYF1302" s="45"/>
      <c r="LYG1302" s="45"/>
      <c r="LYH1302" s="45"/>
      <c r="LYI1302" s="45"/>
      <c r="LYJ1302" s="45"/>
      <c r="LYK1302" s="45"/>
      <c r="LYL1302" s="45"/>
      <c r="LYM1302" s="45"/>
      <c r="LYN1302" s="45"/>
      <c r="LYO1302" s="45"/>
      <c r="LYP1302" s="45"/>
      <c r="LYQ1302" s="45"/>
      <c r="LYR1302" s="45"/>
      <c r="LYS1302" s="45"/>
      <c r="LYT1302" s="45"/>
      <c r="LYU1302" s="45"/>
      <c r="LYV1302" s="45"/>
      <c r="LYW1302" s="45"/>
      <c r="LYX1302" s="45"/>
      <c r="LYY1302" s="45"/>
      <c r="LYZ1302" s="45"/>
      <c r="LZA1302" s="45"/>
      <c r="LZB1302" s="45"/>
      <c r="LZC1302" s="45"/>
      <c r="LZD1302" s="45"/>
      <c r="LZE1302" s="45"/>
      <c r="LZF1302" s="45"/>
      <c r="LZG1302" s="45"/>
      <c r="LZH1302" s="45"/>
      <c r="LZI1302" s="45"/>
      <c r="LZJ1302" s="45"/>
      <c r="LZK1302" s="45"/>
      <c r="LZL1302" s="45"/>
      <c r="LZM1302" s="45"/>
      <c r="LZN1302" s="45"/>
      <c r="LZO1302" s="45"/>
      <c r="LZP1302" s="45"/>
      <c r="LZQ1302" s="45"/>
      <c r="LZR1302" s="45"/>
      <c r="LZS1302" s="45"/>
      <c r="LZT1302" s="45"/>
      <c r="LZU1302" s="45"/>
      <c r="LZV1302" s="45"/>
      <c r="LZW1302" s="45"/>
      <c r="LZX1302" s="45"/>
      <c r="LZY1302" s="45"/>
      <c r="LZZ1302" s="45"/>
      <c r="MAA1302" s="45"/>
      <c r="MAB1302" s="45"/>
      <c r="MAC1302" s="45"/>
      <c r="MAD1302" s="45"/>
      <c r="MAE1302" s="45"/>
      <c r="MAF1302" s="45"/>
      <c r="MAG1302" s="45"/>
      <c r="MAH1302" s="45"/>
      <c r="MAI1302" s="45"/>
      <c r="MAJ1302" s="45"/>
      <c r="MAK1302" s="45"/>
      <c r="MAL1302" s="45"/>
      <c r="MAM1302" s="45"/>
      <c r="MAN1302" s="45"/>
      <c r="MAO1302" s="45"/>
      <c r="MAP1302" s="45"/>
      <c r="MAQ1302" s="45"/>
      <c r="MAR1302" s="45"/>
      <c r="MAS1302" s="45"/>
      <c r="MAT1302" s="45"/>
      <c r="MAU1302" s="45"/>
      <c r="MAV1302" s="45"/>
      <c r="MAW1302" s="45"/>
      <c r="MAX1302" s="45"/>
      <c r="MAY1302" s="45"/>
      <c r="MAZ1302" s="45"/>
      <c r="MBA1302" s="45"/>
      <c r="MBB1302" s="45"/>
      <c r="MBC1302" s="45"/>
      <c r="MBD1302" s="45"/>
      <c r="MBE1302" s="45"/>
      <c r="MBF1302" s="45"/>
      <c r="MBG1302" s="45"/>
      <c r="MBH1302" s="45"/>
      <c r="MBI1302" s="45"/>
      <c r="MBJ1302" s="45"/>
      <c r="MBK1302" s="45"/>
      <c r="MBL1302" s="45"/>
      <c r="MBM1302" s="45"/>
      <c r="MBN1302" s="45"/>
      <c r="MBO1302" s="45"/>
      <c r="MBP1302" s="45"/>
      <c r="MBQ1302" s="45"/>
      <c r="MBR1302" s="45"/>
      <c r="MBS1302" s="45"/>
      <c r="MBT1302" s="45"/>
      <c r="MBU1302" s="45"/>
      <c r="MBV1302" s="45"/>
      <c r="MBW1302" s="45"/>
      <c r="MBX1302" s="45"/>
      <c r="MBY1302" s="45"/>
      <c r="MBZ1302" s="45"/>
      <c r="MCA1302" s="45"/>
      <c r="MCB1302" s="45"/>
      <c r="MCC1302" s="45"/>
      <c r="MCD1302" s="45"/>
      <c r="MCE1302" s="45"/>
      <c r="MCF1302" s="45"/>
      <c r="MCG1302" s="45"/>
      <c r="MCH1302" s="45"/>
      <c r="MCI1302" s="45"/>
      <c r="MCJ1302" s="45"/>
      <c r="MCK1302" s="45"/>
      <c r="MCL1302" s="45"/>
      <c r="MCM1302" s="45"/>
      <c r="MCN1302" s="45"/>
      <c r="MCO1302" s="45"/>
      <c r="MCP1302" s="45"/>
      <c r="MCQ1302" s="45"/>
      <c r="MCR1302" s="45"/>
      <c r="MCS1302" s="45"/>
      <c r="MCT1302" s="45"/>
      <c r="MCU1302" s="45"/>
      <c r="MCV1302" s="45"/>
      <c r="MCW1302" s="45"/>
      <c r="MCX1302" s="45"/>
      <c r="MCY1302" s="45"/>
      <c r="MCZ1302" s="45"/>
      <c r="MDA1302" s="45"/>
      <c r="MDB1302" s="45"/>
      <c r="MDC1302" s="45"/>
      <c r="MDD1302" s="45"/>
      <c r="MDE1302" s="45"/>
      <c r="MDF1302" s="45"/>
      <c r="MDG1302" s="45"/>
      <c r="MDH1302" s="45"/>
      <c r="MDI1302" s="45"/>
      <c r="MDJ1302" s="45"/>
      <c r="MDK1302" s="45"/>
      <c r="MDL1302" s="45"/>
      <c r="MDM1302" s="45"/>
      <c r="MDN1302" s="45"/>
      <c r="MDO1302" s="45"/>
      <c r="MDP1302" s="45"/>
      <c r="MDQ1302" s="45"/>
      <c r="MDR1302" s="45"/>
      <c r="MDS1302" s="45"/>
      <c r="MDT1302" s="45"/>
      <c r="MDU1302" s="45"/>
      <c r="MDV1302" s="45"/>
      <c r="MDW1302" s="45"/>
      <c r="MDX1302" s="45"/>
      <c r="MDY1302" s="45"/>
      <c r="MDZ1302" s="45"/>
      <c r="MEA1302" s="45"/>
      <c r="MEB1302" s="45"/>
      <c r="MEC1302" s="45"/>
      <c r="MED1302" s="45"/>
      <c r="MEE1302" s="45"/>
      <c r="MEF1302" s="45"/>
      <c r="MEG1302" s="45"/>
      <c r="MEH1302" s="45"/>
      <c r="MEI1302" s="45"/>
      <c r="MEJ1302" s="45"/>
      <c r="MEK1302" s="45"/>
      <c r="MEL1302" s="45"/>
      <c r="MEM1302" s="45"/>
      <c r="MEN1302" s="45"/>
      <c r="MEO1302" s="45"/>
      <c r="MEP1302" s="45"/>
      <c r="MEQ1302" s="45"/>
      <c r="MER1302" s="45"/>
      <c r="MES1302" s="45"/>
      <c r="MET1302" s="45"/>
      <c r="MEU1302" s="45"/>
      <c r="MEV1302" s="45"/>
      <c r="MEW1302" s="45"/>
      <c r="MEX1302" s="45"/>
      <c r="MEY1302" s="45"/>
      <c r="MEZ1302" s="45"/>
      <c r="MFA1302" s="45"/>
      <c r="MFB1302" s="45"/>
      <c r="MFC1302" s="45"/>
      <c r="MFD1302" s="45"/>
      <c r="MFE1302" s="45"/>
      <c r="MFF1302" s="45"/>
      <c r="MFG1302" s="45"/>
      <c r="MFH1302" s="45"/>
      <c r="MFI1302" s="45"/>
      <c r="MFJ1302" s="45"/>
      <c r="MFK1302" s="45"/>
      <c r="MFL1302" s="45"/>
      <c r="MFM1302" s="45"/>
      <c r="MFN1302" s="45"/>
      <c r="MFO1302" s="45"/>
      <c r="MFP1302" s="45"/>
      <c r="MFQ1302" s="45"/>
      <c r="MFR1302" s="45"/>
      <c r="MFS1302" s="45"/>
      <c r="MFT1302" s="45"/>
      <c r="MFU1302" s="45"/>
      <c r="MFV1302" s="45"/>
      <c r="MFW1302" s="45"/>
      <c r="MFX1302" s="45"/>
      <c r="MFY1302" s="45"/>
      <c r="MFZ1302" s="45"/>
      <c r="MGA1302" s="45"/>
      <c r="MGB1302" s="45"/>
      <c r="MGC1302" s="45"/>
      <c r="MGD1302" s="45"/>
      <c r="MGE1302" s="45"/>
      <c r="MGF1302" s="45"/>
      <c r="MGG1302" s="45"/>
      <c r="MGH1302" s="45"/>
      <c r="MGI1302" s="45"/>
      <c r="MGJ1302" s="45"/>
      <c r="MGK1302" s="45"/>
      <c r="MGL1302" s="45"/>
      <c r="MGM1302" s="45"/>
      <c r="MGN1302" s="45"/>
      <c r="MGO1302" s="45"/>
      <c r="MGP1302" s="45"/>
      <c r="MGQ1302" s="45"/>
      <c r="MGR1302" s="45"/>
      <c r="MGS1302" s="45"/>
      <c r="MGT1302" s="45"/>
      <c r="MGU1302" s="45"/>
      <c r="MGV1302" s="45"/>
      <c r="MGW1302" s="45"/>
      <c r="MGX1302" s="45"/>
      <c r="MGY1302" s="45"/>
      <c r="MGZ1302" s="45"/>
      <c r="MHA1302" s="45"/>
      <c r="MHB1302" s="45"/>
      <c r="MHC1302" s="45"/>
      <c r="MHD1302" s="45"/>
      <c r="MHE1302" s="45"/>
      <c r="MHF1302" s="45"/>
      <c r="MHG1302" s="45"/>
      <c r="MHH1302" s="45"/>
      <c r="MHI1302" s="45"/>
      <c r="MHJ1302" s="45"/>
      <c r="MHK1302" s="45"/>
      <c r="MHL1302" s="45"/>
      <c r="MHM1302" s="45"/>
      <c r="MHN1302" s="45"/>
      <c r="MHO1302" s="45"/>
      <c r="MHP1302" s="45"/>
      <c r="MHQ1302" s="45"/>
      <c r="MHR1302" s="45"/>
      <c r="MHS1302" s="45"/>
      <c r="MHT1302" s="45"/>
      <c r="MHU1302" s="45"/>
      <c r="MHV1302" s="45"/>
      <c r="MHW1302" s="45"/>
      <c r="MHX1302" s="45"/>
      <c r="MHY1302" s="45"/>
      <c r="MHZ1302" s="45"/>
      <c r="MIA1302" s="45"/>
      <c r="MIB1302" s="45"/>
      <c r="MIC1302" s="45"/>
      <c r="MID1302" s="45"/>
      <c r="MIE1302" s="45"/>
      <c r="MIF1302" s="45"/>
      <c r="MIG1302" s="45"/>
      <c r="MIH1302" s="45"/>
      <c r="MII1302" s="45"/>
      <c r="MIJ1302" s="45"/>
      <c r="MIK1302" s="45"/>
      <c r="MIL1302" s="45"/>
      <c r="MIM1302" s="45"/>
      <c r="MIN1302" s="45"/>
      <c r="MIO1302" s="45"/>
      <c r="MIP1302" s="45"/>
      <c r="MIQ1302" s="45"/>
      <c r="MIR1302" s="45"/>
      <c r="MIS1302" s="45"/>
      <c r="MIT1302" s="45"/>
      <c r="MIU1302" s="45"/>
      <c r="MIV1302" s="45"/>
      <c r="MIW1302" s="45"/>
      <c r="MIX1302" s="45"/>
      <c r="MIY1302" s="45"/>
      <c r="MIZ1302" s="45"/>
      <c r="MJA1302" s="45"/>
      <c r="MJB1302" s="45"/>
      <c r="MJC1302" s="45"/>
      <c r="MJD1302" s="45"/>
      <c r="MJE1302" s="45"/>
      <c r="MJF1302" s="45"/>
      <c r="MJG1302" s="45"/>
      <c r="MJH1302" s="45"/>
      <c r="MJI1302" s="45"/>
      <c r="MJJ1302" s="45"/>
      <c r="MJK1302" s="45"/>
      <c r="MJL1302" s="45"/>
      <c r="MJM1302" s="45"/>
      <c r="MJN1302" s="45"/>
      <c r="MJO1302" s="45"/>
      <c r="MJP1302" s="45"/>
      <c r="MJQ1302" s="45"/>
      <c r="MJR1302" s="45"/>
      <c r="MJS1302" s="45"/>
      <c r="MJT1302" s="45"/>
      <c r="MJU1302" s="45"/>
      <c r="MJV1302" s="45"/>
      <c r="MJW1302" s="45"/>
      <c r="MJX1302" s="45"/>
      <c r="MJY1302" s="45"/>
      <c r="MJZ1302" s="45"/>
      <c r="MKA1302" s="45"/>
      <c r="MKB1302" s="45"/>
      <c r="MKC1302" s="45"/>
      <c r="MKD1302" s="45"/>
      <c r="MKE1302" s="45"/>
      <c r="MKF1302" s="45"/>
      <c r="MKG1302" s="45"/>
      <c r="MKH1302" s="45"/>
      <c r="MKI1302" s="45"/>
      <c r="MKJ1302" s="45"/>
      <c r="MKK1302" s="45"/>
      <c r="MKL1302" s="45"/>
      <c r="MKM1302" s="45"/>
      <c r="MKN1302" s="45"/>
      <c r="MKO1302" s="45"/>
      <c r="MKP1302" s="45"/>
      <c r="MKQ1302" s="45"/>
      <c r="MKR1302" s="45"/>
      <c r="MKS1302" s="45"/>
      <c r="MKT1302" s="45"/>
      <c r="MKU1302" s="45"/>
      <c r="MKV1302" s="45"/>
      <c r="MKW1302" s="45"/>
      <c r="MKX1302" s="45"/>
      <c r="MKY1302" s="45"/>
      <c r="MKZ1302" s="45"/>
      <c r="MLA1302" s="45"/>
      <c r="MLB1302" s="45"/>
      <c r="MLC1302" s="45"/>
      <c r="MLD1302" s="45"/>
      <c r="MLE1302" s="45"/>
      <c r="MLF1302" s="45"/>
      <c r="MLG1302" s="45"/>
      <c r="MLH1302" s="45"/>
      <c r="MLI1302" s="45"/>
      <c r="MLJ1302" s="45"/>
      <c r="MLK1302" s="45"/>
      <c r="MLL1302" s="45"/>
      <c r="MLM1302" s="45"/>
      <c r="MLN1302" s="45"/>
      <c r="MLO1302" s="45"/>
      <c r="MLP1302" s="45"/>
      <c r="MLQ1302" s="45"/>
      <c r="MLR1302" s="45"/>
      <c r="MLS1302" s="45"/>
      <c r="MLT1302" s="45"/>
      <c r="MLU1302" s="45"/>
      <c r="MLV1302" s="45"/>
      <c r="MLW1302" s="45"/>
      <c r="MLX1302" s="45"/>
      <c r="MLY1302" s="45"/>
      <c r="MLZ1302" s="45"/>
      <c r="MMA1302" s="45"/>
      <c r="MMB1302" s="45"/>
      <c r="MMC1302" s="45"/>
      <c r="MMD1302" s="45"/>
      <c r="MME1302" s="45"/>
      <c r="MMF1302" s="45"/>
      <c r="MMG1302" s="45"/>
      <c r="MMH1302" s="45"/>
      <c r="MMI1302" s="45"/>
      <c r="MMJ1302" s="45"/>
      <c r="MMK1302" s="45"/>
      <c r="MML1302" s="45"/>
      <c r="MMM1302" s="45"/>
      <c r="MMN1302" s="45"/>
      <c r="MMO1302" s="45"/>
      <c r="MMP1302" s="45"/>
      <c r="MMQ1302" s="45"/>
      <c r="MMR1302" s="45"/>
      <c r="MMS1302" s="45"/>
      <c r="MMT1302" s="45"/>
      <c r="MMU1302" s="45"/>
      <c r="MMV1302" s="45"/>
      <c r="MMW1302" s="45"/>
      <c r="MMX1302" s="45"/>
      <c r="MMY1302" s="45"/>
      <c r="MMZ1302" s="45"/>
      <c r="MNA1302" s="45"/>
      <c r="MNB1302" s="45"/>
      <c r="MNC1302" s="45"/>
      <c r="MND1302" s="45"/>
      <c r="MNE1302" s="45"/>
      <c r="MNF1302" s="45"/>
      <c r="MNG1302" s="45"/>
      <c r="MNH1302" s="45"/>
      <c r="MNI1302" s="45"/>
      <c r="MNJ1302" s="45"/>
      <c r="MNK1302" s="45"/>
      <c r="MNL1302" s="45"/>
      <c r="MNM1302" s="45"/>
      <c r="MNN1302" s="45"/>
      <c r="MNO1302" s="45"/>
      <c r="MNP1302" s="45"/>
      <c r="MNQ1302" s="45"/>
      <c r="MNR1302" s="45"/>
      <c r="MNS1302" s="45"/>
      <c r="MNT1302" s="45"/>
      <c r="MNU1302" s="45"/>
      <c r="MNV1302" s="45"/>
      <c r="MNW1302" s="45"/>
      <c r="MNX1302" s="45"/>
      <c r="MNY1302" s="45"/>
      <c r="MNZ1302" s="45"/>
      <c r="MOA1302" s="45"/>
      <c r="MOB1302" s="45"/>
      <c r="MOC1302" s="45"/>
      <c r="MOD1302" s="45"/>
      <c r="MOE1302" s="45"/>
      <c r="MOF1302" s="45"/>
      <c r="MOG1302" s="45"/>
      <c r="MOH1302" s="45"/>
      <c r="MOI1302" s="45"/>
      <c r="MOJ1302" s="45"/>
      <c r="MOK1302" s="45"/>
      <c r="MOL1302" s="45"/>
      <c r="MOM1302" s="45"/>
      <c r="MON1302" s="45"/>
      <c r="MOO1302" s="45"/>
      <c r="MOP1302" s="45"/>
      <c r="MOQ1302" s="45"/>
      <c r="MOR1302" s="45"/>
      <c r="MOS1302" s="45"/>
      <c r="MOT1302" s="45"/>
      <c r="MOU1302" s="45"/>
      <c r="MOV1302" s="45"/>
      <c r="MOW1302" s="45"/>
      <c r="MOX1302" s="45"/>
      <c r="MOY1302" s="45"/>
      <c r="MOZ1302" s="45"/>
      <c r="MPA1302" s="45"/>
      <c r="MPB1302" s="45"/>
      <c r="MPC1302" s="45"/>
      <c r="MPD1302" s="45"/>
      <c r="MPE1302" s="45"/>
      <c r="MPF1302" s="45"/>
      <c r="MPG1302" s="45"/>
      <c r="MPH1302" s="45"/>
      <c r="MPI1302" s="45"/>
      <c r="MPJ1302" s="45"/>
      <c r="MPK1302" s="45"/>
      <c r="MPL1302" s="45"/>
      <c r="MPM1302" s="45"/>
      <c r="MPN1302" s="45"/>
      <c r="MPO1302" s="45"/>
      <c r="MPP1302" s="45"/>
      <c r="MPQ1302" s="45"/>
      <c r="MPR1302" s="45"/>
      <c r="MPS1302" s="45"/>
      <c r="MPT1302" s="45"/>
      <c r="MPU1302" s="45"/>
      <c r="MPV1302" s="45"/>
      <c r="MPW1302" s="45"/>
      <c r="MPX1302" s="45"/>
      <c r="MPY1302" s="45"/>
      <c r="MPZ1302" s="45"/>
      <c r="MQA1302" s="45"/>
      <c r="MQB1302" s="45"/>
      <c r="MQC1302" s="45"/>
      <c r="MQD1302" s="45"/>
      <c r="MQE1302" s="45"/>
      <c r="MQF1302" s="45"/>
      <c r="MQG1302" s="45"/>
      <c r="MQH1302" s="45"/>
      <c r="MQI1302" s="45"/>
      <c r="MQJ1302" s="45"/>
      <c r="MQK1302" s="45"/>
      <c r="MQL1302" s="45"/>
      <c r="MQM1302" s="45"/>
      <c r="MQN1302" s="45"/>
      <c r="MQO1302" s="45"/>
      <c r="MQP1302" s="45"/>
      <c r="MQQ1302" s="45"/>
      <c r="MQR1302" s="45"/>
      <c r="MQS1302" s="45"/>
      <c r="MQT1302" s="45"/>
      <c r="MQU1302" s="45"/>
      <c r="MQV1302" s="45"/>
      <c r="MQW1302" s="45"/>
      <c r="MQX1302" s="45"/>
      <c r="MQY1302" s="45"/>
      <c r="MQZ1302" s="45"/>
      <c r="MRA1302" s="45"/>
      <c r="MRB1302" s="45"/>
      <c r="MRC1302" s="45"/>
      <c r="MRD1302" s="45"/>
      <c r="MRE1302" s="45"/>
      <c r="MRF1302" s="45"/>
      <c r="MRG1302" s="45"/>
      <c r="MRH1302" s="45"/>
      <c r="MRI1302" s="45"/>
      <c r="MRJ1302" s="45"/>
      <c r="MRK1302" s="45"/>
      <c r="MRL1302" s="45"/>
      <c r="MRM1302" s="45"/>
      <c r="MRN1302" s="45"/>
      <c r="MRO1302" s="45"/>
      <c r="MRP1302" s="45"/>
      <c r="MRQ1302" s="45"/>
      <c r="MRR1302" s="45"/>
      <c r="MRS1302" s="45"/>
      <c r="MRT1302" s="45"/>
      <c r="MRU1302" s="45"/>
      <c r="MRV1302" s="45"/>
      <c r="MRW1302" s="45"/>
      <c r="MRX1302" s="45"/>
      <c r="MRY1302" s="45"/>
      <c r="MRZ1302" s="45"/>
      <c r="MSA1302" s="45"/>
      <c r="MSB1302" s="45"/>
      <c r="MSC1302" s="45"/>
      <c r="MSD1302" s="45"/>
      <c r="MSE1302" s="45"/>
      <c r="MSF1302" s="45"/>
      <c r="MSG1302" s="45"/>
      <c r="MSH1302" s="45"/>
      <c r="MSI1302" s="45"/>
      <c r="MSJ1302" s="45"/>
      <c r="MSK1302" s="45"/>
      <c r="MSL1302" s="45"/>
      <c r="MSM1302" s="45"/>
      <c r="MSN1302" s="45"/>
      <c r="MSO1302" s="45"/>
      <c r="MSP1302" s="45"/>
      <c r="MSQ1302" s="45"/>
      <c r="MSR1302" s="45"/>
      <c r="MSS1302" s="45"/>
      <c r="MST1302" s="45"/>
      <c r="MSU1302" s="45"/>
      <c r="MSV1302" s="45"/>
      <c r="MSW1302" s="45"/>
      <c r="MSX1302" s="45"/>
      <c r="MSY1302" s="45"/>
      <c r="MSZ1302" s="45"/>
      <c r="MTA1302" s="45"/>
      <c r="MTB1302" s="45"/>
      <c r="MTC1302" s="45"/>
      <c r="MTD1302" s="45"/>
      <c r="MTE1302" s="45"/>
      <c r="MTF1302" s="45"/>
      <c r="MTG1302" s="45"/>
      <c r="MTH1302" s="45"/>
      <c r="MTI1302" s="45"/>
      <c r="MTJ1302" s="45"/>
      <c r="MTK1302" s="45"/>
      <c r="MTL1302" s="45"/>
      <c r="MTM1302" s="45"/>
      <c r="MTN1302" s="45"/>
      <c r="MTO1302" s="45"/>
      <c r="MTP1302" s="45"/>
      <c r="MTQ1302" s="45"/>
      <c r="MTR1302" s="45"/>
      <c r="MTS1302" s="45"/>
      <c r="MTT1302" s="45"/>
      <c r="MTU1302" s="45"/>
      <c r="MTV1302" s="45"/>
      <c r="MTW1302" s="45"/>
      <c r="MTX1302" s="45"/>
      <c r="MTY1302" s="45"/>
      <c r="MTZ1302" s="45"/>
      <c r="MUA1302" s="45"/>
      <c r="MUB1302" s="45"/>
      <c r="MUC1302" s="45"/>
      <c r="MUD1302" s="45"/>
      <c r="MUE1302" s="45"/>
      <c r="MUF1302" s="45"/>
      <c r="MUG1302" s="45"/>
      <c r="MUH1302" s="45"/>
      <c r="MUI1302" s="45"/>
      <c r="MUJ1302" s="45"/>
      <c r="MUK1302" s="45"/>
      <c r="MUL1302" s="45"/>
      <c r="MUM1302" s="45"/>
      <c r="MUN1302" s="45"/>
      <c r="MUO1302" s="45"/>
      <c r="MUP1302" s="45"/>
      <c r="MUQ1302" s="45"/>
      <c r="MUR1302" s="45"/>
      <c r="MUS1302" s="45"/>
      <c r="MUT1302" s="45"/>
      <c r="MUU1302" s="45"/>
      <c r="MUV1302" s="45"/>
      <c r="MUW1302" s="45"/>
      <c r="MUX1302" s="45"/>
      <c r="MUY1302" s="45"/>
      <c r="MUZ1302" s="45"/>
      <c r="MVA1302" s="45"/>
      <c r="MVB1302" s="45"/>
      <c r="MVC1302" s="45"/>
      <c r="MVD1302" s="45"/>
      <c r="MVE1302" s="45"/>
      <c r="MVF1302" s="45"/>
      <c r="MVG1302" s="45"/>
      <c r="MVH1302" s="45"/>
      <c r="MVI1302" s="45"/>
      <c r="MVJ1302" s="45"/>
      <c r="MVK1302" s="45"/>
      <c r="MVL1302" s="45"/>
      <c r="MVM1302" s="45"/>
      <c r="MVN1302" s="45"/>
      <c r="MVO1302" s="45"/>
      <c r="MVP1302" s="45"/>
      <c r="MVQ1302" s="45"/>
      <c r="MVR1302" s="45"/>
      <c r="MVS1302" s="45"/>
      <c r="MVT1302" s="45"/>
      <c r="MVU1302" s="45"/>
      <c r="MVV1302" s="45"/>
      <c r="MVW1302" s="45"/>
      <c r="MVX1302" s="45"/>
      <c r="MVY1302" s="45"/>
      <c r="MVZ1302" s="45"/>
      <c r="MWA1302" s="45"/>
      <c r="MWB1302" s="45"/>
      <c r="MWC1302" s="45"/>
      <c r="MWD1302" s="45"/>
      <c r="MWE1302" s="45"/>
      <c r="MWF1302" s="45"/>
      <c r="MWG1302" s="45"/>
      <c r="MWH1302" s="45"/>
      <c r="MWI1302" s="45"/>
      <c r="MWJ1302" s="45"/>
      <c r="MWK1302" s="45"/>
      <c r="MWL1302" s="45"/>
      <c r="MWM1302" s="45"/>
      <c r="MWN1302" s="45"/>
      <c r="MWO1302" s="45"/>
      <c r="MWP1302" s="45"/>
      <c r="MWQ1302" s="45"/>
      <c r="MWR1302" s="45"/>
      <c r="MWS1302" s="45"/>
      <c r="MWT1302" s="45"/>
      <c r="MWU1302" s="45"/>
      <c r="MWV1302" s="45"/>
      <c r="MWW1302" s="45"/>
      <c r="MWX1302" s="45"/>
      <c r="MWY1302" s="45"/>
      <c r="MWZ1302" s="45"/>
      <c r="MXA1302" s="45"/>
      <c r="MXB1302" s="45"/>
      <c r="MXC1302" s="45"/>
      <c r="MXD1302" s="45"/>
      <c r="MXE1302" s="45"/>
      <c r="MXF1302" s="45"/>
      <c r="MXG1302" s="45"/>
      <c r="MXH1302" s="45"/>
      <c r="MXI1302" s="45"/>
      <c r="MXJ1302" s="45"/>
      <c r="MXK1302" s="45"/>
      <c r="MXL1302" s="45"/>
      <c r="MXM1302" s="45"/>
      <c r="MXN1302" s="45"/>
      <c r="MXO1302" s="45"/>
      <c r="MXP1302" s="45"/>
      <c r="MXQ1302" s="45"/>
      <c r="MXR1302" s="45"/>
      <c r="MXS1302" s="45"/>
      <c r="MXT1302" s="45"/>
      <c r="MXU1302" s="45"/>
      <c r="MXV1302" s="45"/>
      <c r="MXW1302" s="45"/>
      <c r="MXX1302" s="45"/>
      <c r="MXY1302" s="45"/>
      <c r="MXZ1302" s="45"/>
      <c r="MYA1302" s="45"/>
      <c r="MYB1302" s="45"/>
      <c r="MYC1302" s="45"/>
      <c r="MYD1302" s="45"/>
      <c r="MYE1302" s="45"/>
      <c r="MYF1302" s="45"/>
      <c r="MYG1302" s="45"/>
      <c r="MYH1302" s="45"/>
      <c r="MYI1302" s="45"/>
      <c r="MYJ1302" s="45"/>
      <c r="MYK1302" s="45"/>
      <c r="MYL1302" s="45"/>
      <c r="MYM1302" s="45"/>
      <c r="MYN1302" s="45"/>
      <c r="MYO1302" s="45"/>
      <c r="MYP1302" s="45"/>
      <c r="MYQ1302" s="45"/>
      <c r="MYR1302" s="45"/>
      <c r="MYS1302" s="45"/>
      <c r="MYT1302" s="45"/>
      <c r="MYU1302" s="45"/>
      <c r="MYV1302" s="45"/>
      <c r="MYW1302" s="45"/>
      <c r="MYX1302" s="45"/>
      <c r="MYY1302" s="45"/>
      <c r="MYZ1302" s="45"/>
      <c r="MZA1302" s="45"/>
      <c r="MZB1302" s="45"/>
      <c r="MZC1302" s="45"/>
      <c r="MZD1302" s="45"/>
      <c r="MZE1302" s="45"/>
      <c r="MZF1302" s="45"/>
      <c r="MZG1302" s="45"/>
      <c r="MZH1302" s="45"/>
      <c r="MZI1302" s="45"/>
      <c r="MZJ1302" s="45"/>
      <c r="MZK1302" s="45"/>
      <c r="MZL1302" s="45"/>
      <c r="MZM1302" s="45"/>
      <c r="MZN1302" s="45"/>
      <c r="MZO1302" s="45"/>
      <c r="MZP1302" s="45"/>
      <c r="MZQ1302" s="45"/>
      <c r="MZR1302" s="45"/>
      <c r="MZS1302" s="45"/>
      <c r="MZT1302" s="45"/>
      <c r="MZU1302" s="45"/>
      <c r="MZV1302" s="45"/>
      <c r="MZW1302" s="45"/>
      <c r="MZX1302" s="45"/>
      <c r="MZY1302" s="45"/>
      <c r="MZZ1302" s="45"/>
      <c r="NAA1302" s="45"/>
      <c r="NAB1302" s="45"/>
      <c r="NAC1302" s="45"/>
      <c r="NAD1302" s="45"/>
      <c r="NAE1302" s="45"/>
      <c r="NAF1302" s="45"/>
      <c r="NAG1302" s="45"/>
      <c r="NAH1302" s="45"/>
      <c r="NAI1302" s="45"/>
      <c r="NAJ1302" s="45"/>
      <c r="NAK1302" s="45"/>
      <c r="NAL1302" s="45"/>
      <c r="NAM1302" s="45"/>
      <c r="NAN1302" s="45"/>
      <c r="NAO1302" s="45"/>
      <c r="NAP1302" s="45"/>
      <c r="NAQ1302" s="45"/>
      <c r="NAR1302" s="45"/>
      <c r="NAS1302" s="45"/>
      <c r="NAT1302" s="45"/>
      <c r="NAU1302" s="45"/>
      <c r="NAV1302" s="45"/>
      <c r="NAW1302" s="45"/>
      <c r="NAX1302" s="45"/>
      <c r="NAY1302" s="45"/>
      <c r="NAZ1302" s="45"/>
      <c r="NBA1302" s="45"/>
      <c r="NBB1302" s="45"/>
      <c r="NBC1302" s="45"/>
      <c r="NBD1302" s="45"/>
      <c r="NBE1302" s="45"/>
      <c r="NBF1302" s="45"/>
      <c r="NBG1302" s="45"/>
      <c r="NBH1302" s="45"/>
      <c r="NBI1302" s="45"/>
      <c r="NBJ1302" s="45"/>
      <c r="NBK1302" s="45"/>
      <c r="NBL1302" s="45"/>
      <c r="NBM1302" s="45"/>
      <c r="NBN1302" s="45"/>
      <c r="NBO1302" s="45"/>
      <c r="NBP1302" s="45"/>
      <c r="NBQ1302" s="45"/>
      <c r="NBR1302" s="45"/>
      <c r="NBS1302" s="45"/>
      <c r="NBT1302" s="45"/>
      <c r="NBU1302" s="45"/>
      <c r="NBV1302" s="45"/>
      <c r="NBW1302" s="45"/>
      <c r="NBX1302" s="45"/>
      <c r="NBY1302" s="45"/>
      <c r="NBZ1302" s="45"/>
      <c r="NCA1302" s="45"/>
      <c r="NCB1302" s="45"/>
      <c r="NCC1302" s="45"/>
      <c r="NCD1302" s="45"/>
      <c r="NCE1302" s="45"/>
      <c r="NCF1302" s="45"/>
      <c r="NCG1302" s="45"/>
      <c r="NCH1302" s="45"/>
      <c r="NCI1302" s="45"/>
      <c r="NCJ1302" s="45"/>
      <c r="NCK1302" s="45"/>
      <c r="NCL1302" s="45"/>
      <c r="NCM1302" s="45"/>
      <c r="NCN1302" s="45"/>
      <c r="NCO1302" s="45"/>
      <c r="NCP1302" s="45"/>
      <c r="NCQ1302" s="45"/>
      <c r="NCR1302" s="45"/>
      <c r="NCS1302" s="45"/>
      <c r="NCT1302" s="45"/>
      <c r="NCU1302" s="45"/>
      <c r="NCV1302" s="45"/>
      <c r="NCW1302" s="45"/>
      <c r="NCX1302" s="45"/>
      <c r="NCY1302" s="45"/>
      <c r="NCZ1302" s="45"/>
      <c r="NDA1302" s="45"/>
      <c r="NDB1302" s="45"/>
      <c r="NDC1302" s="45"/>
      <c r="NDD1302" s="45"/>
      <c r="NDE1302" s="45"/>
      <c r="NDF1302" s="45"/>
      <c r="NDG1302" s="45"/>
      <c r="NDH1302" s="45"/>
      <c r="NDI1302" s="45"/>
      <c r="NDJ1302" s="45"/>
      <c r="NDK1302" s="45"/>
      <c r="NDL1302" s="45"/>
      <c r="NDM1302" s="45"/>
      <c r="NDN1302" s="45"/>
      <c r="NDO1302" s="45"/>
      <c r="NDP1302" s="45"/>
      <c r="NDQ1302" s="45"/>
      <c r="NDR1302" s="45"/>
      <c r="NDS1302" s="45"/>
      <c r="NDT1302" s="45"/>
      <c r="NDU1302" s="45"/>
      <c r="NDV1302" s="45"/>
      <c r="NDW1302" s="45"/>
      <c r="NDX1302" s="45"/>
      <c r="NDY1302" s="45"/>
      <c r="NDZ1302" s="45"/>
      <c r="NEA1302" s="45"/>
      <c r="NEB1302" s="45"/>
      <c r="NEC1302" s="45"/>
      <c r="NED1302" s="45"/>
      <c r="NEE1302" s="45"/>
      <c r="NEF1302" s="45"/>
      <c r="NEG1302" s="45"/>
      <c r="NEH1302" s="45"/>
      <c r="NEI1302" s="45"/>
      <c r="NEJ1302" s="45"/>
      <c r="NEK1302" s="45"/>
      <c r="NEL1302" s="45"/>
      <c r="NEM1302" s="45"/>
      <c r="NEN1302" s="45"/>
      <c r="NEO1302" s="45"/>
      <c r="NEP1302" s="45"/>
      <c r="NEQ1302" s="45"/>
      <c r="NER1302" s="45"/>
      <c r="NES1302" s="45"/>
      <c r="NET1302" s="45"/>
      <c r="NEU1302" s="45"/>
      <c r="NEV1302" s="45"/>
      <c r="NEW1302" s="45"/>
      <c r="NEX1302" s="45"/>
      <c r="NEY1302" s="45"/>
      <c r="NEZ1302" s="45"/>
      <c r="NFA1302" s="45"/>
      <c r="NFB1302" s="45"/>
      <c r="NFC1302" s="45"/>
      <c r="NFD1302" s="45"/>
      <c r="NFE1302" s="45"/>
      <c r="NFF1302" s="45"/>
      <c r="NFG1302" s="45"/>
      <c r="NFH1302" s="45"/>
      <c r="NFI1302" s="45"/>
      <c r="NFJ1302" s="45"/>
      <c r="NFK1302" s="45"/>
      <c r="NFL1302" s="45"/>
      <c r="NFM1302" s="45"/>
      <c r="NFN1302" s="45"/>
      <c r="NFO1302" s="45"/>
      <c r="NFP1302" s="45"/>
      <c r="NFQ1302" s="45"/>
      <c r="NFR1302" s="45"/>
      <c r="NFS1302" s="45"/>
      <c r="NFT1302" s="45"/>
      <c r="NFU1302" s="45"/>
      <c r="NFV1302" s="45"/>
      <c r="NFW1302" s="45"/>
      <c r="NFX1302" s="45"/>
      <c r="NFY1302" s="45"/>
      <c r="NFZ1302" s="45"/>
      <c r="NGA1302" s="45"/>
      <c r="NGB1302" s="45"/>
      <c r="NGC1302" s="45"/>
      <c r="NGD1302" s="45"/>
      <c r="NGE1302" s="45"/>
      <c r="NGF1302" s="45"/>
      <c r="NGG1302" s="45"/>
      <c r="NGH1302" s="45"/>
      <c r="NGI1302" s="45"/>
      <c r="NGJ1302" s="45"/>
      <c r="NGK1302" s="45"/>
      <c r="NGL1302" s="45"/>
      <c r="NGM1302" s="45"/>
      <c r="NGN1302" s="45"/>
      <c r="NGO1302" s="45"/>
      <c r="NGP1302" s="45"/>
      <c r="NGQ1302" s="45"/>
      <c r="NGR1302" s="45"/>
      <c r="NGS1302" s="45"/>
      <c r="NGT1302" s="45"/>
      <c r="NGU1302" s="45"/>
      <c r="NGV1302" s="45"/>
      <c r="NGW1302" s="45"/>
      <c r="NGX1302" s="45"/>
      <c r="NGY1302" s="45"/>
      <c r="NGZ1302" s="45"/>
      <c r="NHA1302" s="45"/>
      <c r="NHB1302" s="45"/>
      <c r="NHC1302" s="45"/>
      <c r="NHD1302" s="45"/>
      <c r="NHE1302" s="45"/>
      <c r="NHF1302" s="45"/>
      <c r="NHG1302" s="45"/>
      <c r="NHH1302" s="45"/>
      <c r="NHI1302" s="45"/>
      <c r="NHJ1302" s="45"/>
      <c r="NHK1302" s="45"/>
      <c r="NHL1302" s="45"/>
      <c r="NHM1302" s="45"/>
      <c r="NHN1302" s="45"/>
      <c r="NHO1302" s="45"/>
      <c r="NHP1302" s="45"/>
      <c r="NHQ1302" s="45"/>
      <c r="NHR1302" s="45"/>
      <c r="NHS1302" s="45"/>
      <c r="NHT1302" s="45"/>
      <c r="NHU1302" s="45"/>
      <c r="NHV1302" s="45"/>
      <c r="NHW1302" s="45"/>
      <c r="NHX1302" s="45"/>
      <c r="NHY1302" s="45"/>
      <c r="NHZ1302" s="45"/>
      <c r="NIA1302" s="45"/>
      <c r="NIB1302" s="45"/>
      <c r="NIC1302" s="45"/>
      <c r="NID1302" s="45"/>
      <c r="NIE1302" s="45"/>
      <c r="NIF1302" s="45"/>
      <c r="NIG1302" s="45"/>
      <c r="NIH1302" s="45"/>
      <c r="NII1302" s="45"/>
      <c r="NIJ1302" s="45"/>
      <c r="NIK1302" s="45"/>
      <c r="NIL1302" s="45"/>
      <c r="NIM1302" s="45"/>
      <c r="NIN1302" s="45"/>
      <c r="NIO1302" s="45"/>
      <c r="NIP1302" s="45"/>
      <c r="NIQ1302" s="45"/>
      <c r="NIR1302" s="45"/>
      <c r="NIS1302" s="45"/>
      <c r="NIT1302" s="45"/>
      <c r="NIU1302" s="45"/>
      <c r="NIV1302" s="45"/>
      <c r="NIW1302" s="45"/>
      <c r="NIX1302" s="45"/>
      <c r="NIY1302" s="45"/>
      <c r="NIZ1302" s="45"/>
      <c r="NJA1302" s="45"/>
      <c r="NJB1302" s="45"/>
      <c r="NJC1302" s="45"/>
      <c r="NJD1302" s="45"/>
      <c r="NJE1302" s="45"/>
      <c r="NJF1302" s="45"/>
      <c r="NJG1302" s="45"/>
      <c r="NJH1302" s="45"/>
      <c r="NJI1302" s="45"/>
      <c r="NJJ1302" s="45"/>
      <c r="NJK1302" s="45"/>
      <c r="NJL1302" s="45"/>
      <c r="NJM1302" s="45"/>
      <c r="NJN1302" s="45"/>
      <c r="NJO1302" s="45"/>
      <c r="NJP1302" s="45"/>
      <c r="NJQ1302" s="45"/>
      <c r="NJR1302" s="45"/>
      <c r="NJS1302" s="45"/>
      <c r="NJT1302" s="45"/>
      <c r="NJU1302" s="45"/>
      <c r="NJV1302" s="45"/>
      <c r="NJW1302" s="45"/>
      <c r="NJX1302" s="45"/>
      <c r="NJY1302" s="45"/>
      <c r="NJZ1302" s="45"/>
      <c r="NKA1302" s="45"/>
      <c r="NKB1302" s="45"/>
      <c r="NKC1302" s="45"/>
      <c r="NKD1302" s="45"/>
      <c r="NKE1302" s="45"/>
      <c r="NKF1302" s="45"/>
      <c r="NKG1302" s="45"/>
      <c r="NKH1302" s="45"/>
      <c r="NKI1302" s="45"/>
      <c r="NKJ1302" s="45"/>
      <c r="NKK1302" s="45"/>
      <c r="NKL1302" s="45"/>
      <c r="NKM1302" s="45"/>
      <c r="NKN1302" s="45"/>
      <c r="NKO1302" s="45"/>
      <c r="NKP1302" s="45"/>
      <c r="NKQ1302" s="45"/>
      <c r="NKR1302" s="45"/>
      <c r="NKS1302" s="45"/>
      <c r="NKT1302" s="45"/>
      <c r="NKU1302" s="45"/>
      <c r="NKV1302" s="45"/>
      <c r="NKW1302" s="45"/>
      <c r="NKX1302" s="45"/>
      <c r="NKY1302" s="45"/>
      <c r="NKZ1302" s="45"/>
      <c r="NLA1302" s="45"/>
      <c r="NLB1302" s="45"/>
      <c r="NLC1302" s="45"/>
      <c r="NLD1302" s="45"/>
      <c r="NLE1302" s="45"/>
      <c r="NLF1302" s="45"/>
      <c r="NLG1302" s="45"/>
      <c r="NLH1302" s="45"/>
      <c r="NLI1302" s="45"/>
      <c r="NLJ1302" s="45"/>
      <c r="NLK1302" s="45"/>
      <c r="NLL1302" s="45"/>
      <c r="NLM1302" s="45"/>
      <c r="NLN1302" s="45"/>
      <c r="NLO1302" s="45"/>
      <c r="NLP1302" s="45"/>
      <c r="NLQ1302" s="45"/>
      <c r="NLR1302" s="45"/>
      <c r="NLS1302" s="45"/>
      <c r="NLT1302" s="45"/>
      <c r="NLU1302" s="45"/>
      <c r="NLV1302" s="45"/>
      <c r="NLW1302" s="45"/>
      <c r="NLX1302" s="45"/>
      <c r="NLY1302" s="45"/>
      <c r="NLZ1302" s="45"/>
      <c r="NMA1302" s="45"/>
      <c r="NMB1302" s="45"/>
      <c r="NMC1302" s="45"/>
      <c r="NMD1302" s="45"/>
      <c r="NME1302" s="45"/>
      <c r="NMF1302" s="45"/>
      <c r="NMG1302" s="45"/>
      <c r="NMH1302" s="45"/>
      <c r="NMI1302" s="45"/>
      <c r="NMJ1302" s="45"/>
      <c r="NMK1302" s="45"/>
      <c r="NML1302" s="45"/>
      <c r="NMM1302" s="45"/>
      <c r="NMN1302" s="45"/>
      <c r="NMO1302" s="45"/>
      <c r="NMP1302" s="45"/>
      <c r="NMQ1302" s="45"/>
      <c r="NMR1302" s="45"/>
      <c r="NMS1302" s="45"/>
      <c r="NMT1302" s="45"/>
      <c r="NMU1302" s="45"/>
      <c r="NMV1302" s="45"/>
      <c r="NMW1302" s="45"/>
      <c r="NMX1302" s="45"/>
      <c r="NMY1302" s="45"/>
      <c r="NMZ1302" s="45"/>
      <c r="NNA1302" s="45"/>
      <c r="NNB1302" s="45"/>
      <c r="NNC1302" s="45"/>
      <c r="NND1302" s="45"/>
      <c r="NNE1302" s="45"/>
      <c r="NNF1302" s="45"/>
      <c r="NNG1302" s="45"/>
      <c r="NNH1302" s="45"/>
      <c r="NNI1302" s="45"/>
      <c r="NNJ1302" s="45"/>
      <c r="NNK1302" s="45"/>
      <c r="NNL1302" s="45"/>
      <c r="NNM1302" s="45"/>
      <c r="NNN1302" s="45"/>
      <c r="NNO1302" s="45"/>
      <c r="NNP1302" s="45"/>
      <c r="NNQ1302" s="45"/>
      <c r="NNR1302" s="45"/>
      <c r="NNS1302" s="45"/>
      <c r="NNT1302" s="45"/>
      <c r="NNU1302" s="45"/>
      <c r="NNV1302" s="45"/>
      <c r="NNW1302" s="45"/>
      <c r="NNX1302" s="45"/>
      <c r="NNY1302" s="45"/>
      <c r="NNZ1302" s="45"/>
      <c r="NOA1302" s="45"/>
      <c r="NOB1302" s="45"/>
      <c r="NOC1302" s="45"/>
      <c r="NOD1302" s="45"/>
      <c r="NOE1302" s="45"/>
      <c r="NOF1302" s="45"/>
      <c r="NOG1302" s="45"/>
      <c r="NOH1302" s="45"/>
      <c r="NOI1302" s="45"/>
      <c r="NOJ1302" s="45"/>
      <c r="NOK1302" s="45"/>
      <c r="NOL1302" s="45"/>
      <c r="NOM1302" s="45"/>
      <c r="NON1302" s="45"/>
      <c r="NOO1302" s="45"/>
      <c r="NOP1302" s="45"/>
      <c r="NOQ1302" s="45"/>
      <c r="NOR1302" s="45"/>
      <c r="NOS1302" s="45"/>
      <c r="NOT1302" s="45"/>
      <c r="NOU1302" s="45"/>
      <c r="NOV1302" s="45"/>
      <c r="NOW1302" s="45"/>
      <c r="NOX1302" s="45"/>
      <c r="NOY1302" s="45"/>
      <c r="NOZ1302" s="45"/>
      <c r="NPA1302" s="45"/>
      <c r="NPB1302" s="45"/>
      <c r="NPC1302" s="45"/>
      <c r="NPD1302" s="45"/>
      <c r="NPE1302" s="45"/>
      <c r="NPF1302" s="45"/>
      <c r="NPG1302" s="45"/>
      <c r="NPH1302" s="45"/>
      <c r="NPI1302" s="45"/>
      <c r="NPJ1302" s="45"/>
      <c r="NPK1302" s="45"/>
      <c r="NPL1302" s="45"/>
      <c r="NPM1302" s="45"/>
      <c r="NPN1302" s="45"/>
      <c r="NPO1302" s="45"/>
      <c r="NPP1302" s="45"/>
      <c r="NPQ1302" s="45"/>
      <c r="NPR1302" s="45"/>
      <c r="NPS1302" s="45"/>
      <c r="NPT1302" s="45"/>
      <c r="NPU1302" s="45"/>
      <c r="NPV1302" s="45"/>
      <c r="NPW1302" s="45"/>
      <c r="NPX1302" s="45"/>
      <c r="NPY1302" s="45"/>
      <c r="NPZ1302" s="45"/>
      <c r="NQA1302" s="45"/>
      <c r="NQB1302" s="45"/>
      <c r="NQC1302" s="45"/>
      <c r="NQD1302" s="45"/>
      <c r="NQE1302" s="45"/>
      <c r="NQF1302" s="45"/>
      <c r="NQG1302" s="45"/>
      <c r="NQH1302" s="45"/>
      <c r="NQI1302" s="45"/>
      <c r="NQJ1302" s="45"/>
      <c r="NQK1302" s="45"/>
      <c r="NQL1302" s="45"/>
      <c r="NQM1302" s="45"/>
      <c r="NQN1302" s="45"/>
      <c r="NQO1302" s="45"/>
      <c r="NQP1302" s="45"/>
      <c r="NQQ1302" s="45"/>
      <c r="NQR1302" s="45"/>
      <c r="NQS1302" s="45"/>
      <c r="NQT1302" s="45"/>
      <c r="NQU1302" s="45"/>
      <c r="NQV1302" s="45"/>
      <c r="NQW1302" s="45"/>
      <c r="NQX1302" s="45"/>
      <c r="NQY1302" s="45"/>
      <c r="NQZ1302" s="45"/>
      <c r="NRA1302" s="45"/>
      <c r="NRB1302" s="45"/>
      <c r="NRC1302" s="45"/>
      <c r="NRD1302" s="45"/>
      <c r="NRE1302" s="45"/>
      <c r="NRF1302" s="45"/>
      <c r="NRG1302" s="45"/>
      <c r="NRH1302" s="45"/>
      <c r="NRI1302" s="45"/>
      <c r="NRJ1302" s="45"/>
      <c r="NRK1302" s="45"/>
      <c r="NRL1302" s="45"/>
      <c r="NRM1302" s="45"/>
      <c r="NRN1302" s="45"/>
      <c r="NRO1302" s="45"/>
      <c r="NRP1302" s="45"/>
      <c r="NRQ1302" s="45"/>
      <c r="NRR1302" s="45"/>
      <c r="NRS1302" s="45"/>
      <c r="NRT1302" s="45"/>
      <c r="NRU1302" s="45"/>
      <c r="NRV1302" s="45"/>
      <c r="NRW1302" s="45"/>
      <c r="NRX1302" s="45"/>
      <c r="NRY1302" s="45"/>
      <c r="NRZ1302" s="45"/>
      <c r="NSA1302" s="45"/>
      <c r="NSB1302" s="45"/>
      <c r="NSC1302" s="45"/>
      <c r="NSD1302" s="45"/>
      <c r="NSE1302" s="45"/>
      <c r="NSF1302" s="45"/>
      <c r="NSG1302" s="45"/>
      <c r="NSH1302" s="45"/>
      <c r="NSI1302" s="45"/>
      <c r="NSJ1302" s="45"/>
      <c r="NSK1302" s="45"/>
      <c r="NSL1302" s="45"/>
      <c r="NSM1302" s="45"/>
      <c r="NSN1302" s="45"/>
      <c r="NSO1302" s="45"/>
      <c r="NSP1302" s="45"/>
      <c r="NSQ1302" s="45"/>
      <c r="NSR1302" s="45"/>
      <c r="NSS1302" s="45"/>
      <c r="NST1302" s="45"/>
      <c r="NSU1302" s="45"/>
      <c r="NSV1302" s="45"/>
      <c r="NSW1302" s="45"/>
      <c r="NSX1302" s="45"/>
      <c r="NSY1302" s="45"/>
      <c r="NSZ1302" s="45"/>
      <c r="NTA1302" s="45"/>
      <c r="NTB1302" s="45"/>
      <c r="NTC1302" s="45"/>
      <c r="NTD1302" s="45"/>
      <c r="NTE1302" s="45"/>
      <c r="NTF1302" s="45"/>
      <c r="NTG1302" s="45"/>
      <c r="NTH1302" s="45"/>
      <c r="NTI1302" s="45"/>
      <c r="NTJ1302" s="45"/>
      <c r="NTK1302" s="45"/>
      <c r="NTL1302" s="45"/>
      <c r="NTM1302" s="45"/>
      <c r="NTN1302" s="45"/>
      <c r="NTO1302" s="45"/>
      <c r="NTP1302" s="45"/>
      <c r="NTQ1302" s="45"/>
      <c r="NTR1302" s="45"/>
      <c r="NTS1302" s="45"/>
      <c r="NTT1302" s="45"/>
      <c r="NTU1302" s="45"/>
      <c r="NTV1302" s="45"/>
      <c r="NTW1302" s="45"/>
      <c r="NTX1302" s="45"/>
      <c r="NTY1302" s="45"/>
      <c r="NTZ1302" s="45"/>
      <c r="NUA1302" s="45"/>
      <c r="NUB1302" s="45"/>
      <c r="NUC1302" s="45"/>
      <c r="NUD1302" s="45"/>
      <c r="NUE1302" s="45"/>
      <c r="NUF1302" s="45"/>
      <c r="NUG1302" s="45"/>
      <c r="NUH1302" s="45"/>
      <c r="NUI1302" s="45"/>
      <c r="NUJ1302" s="45"/>
      <c r="NUK1302" s="45"/>
      <c r="NUL1302" s="45"/>
      <c r="NUM1302" s="45"/>
      <c r="NUN1302" s="45"/>
      <c r="NUO1302" s="45"/>
      <c r="NUP1302" s="45"/>
      <c r="NUQ1302" s="45"/>
      <c r="NUR1302" s="45"/>
      <c r="NUS1302" s="45"/>
      <c r="NUT1302" s="45"/>
      <c r="NUU1302" s="45"/>
      <c r="NUV1302" s="45"/>
      <c r="NUW1302" s="45"/>
      <c r="NUX1302" s="45"/>
      <c r="NUY1302" s="45"/>
      <c r="NUZ1302" s="45"/>
      <c r="NVA1302" s="45"/>
      <c r="NVB1302" s="45"/>
      <c r="NVC1302" s="45"/>
      <c r="NVD1302" s="45"/>
      <c r="NVE1302" s="45"/>
      <c r="NVF1302" s="45"/>
      <c r="NVG1302" s="45"/>
      <c r="NVH1302" s="45"/>
      <c r="NVI1302" s="45"/>
      <c r="NVJ1302" s="45"/>
      <c r="NVK1302" s="45"/>
      <c r="NVL1302" s="45"/>
      <c r="NVM1302" s="45"/>
      <c r="NVN1302" s="45"/>
      <c r="NVO1302" s="45"/>
      <c r="NVP1302" s="45"/>
      <c r="NVQ1302" s="45"/>
      <c r="NVR1302" s="45"/>
      <c r="NVS1302" s="45"/>
      <c r="NVT1302" s="45"/>
      <c r="NVU1302" s="45"/>
      <c r="NVV1302" s="45"/>
      <c r="NVW1302" s="45"/>
      <c r="NVX1302" s="45"/>
      <c r="NVY1302" s="45"/>
      <c r="NVZ1302" s="45"/>
      <c r="NWA1302" s="45"/>
      <c r="NWB1302" s="45"/>
      <c r="NWC1302" s="45"/>
      <c r="NWD1302" s="45"/>
      <c r="NWE1302" s="45"/>
      <c r="NWF1302" s="45"/>
      <c r="NWG1302" s="45"/>
      <c r="NWH1302" s="45"/>
      <c r="NWI1302" s="45"/>
      <c r="NWJ1302" s="45"/>
      <c r="NWK1302" s="45"/>
      <c r="NWL1302" s="45"/>
      <c r="NWM1302" s="45"/>
      <c r="NWN1302" s="45"/>
      <c r="NWO1302" s="45"/>
      <c r="NWP1302" s="45"/>
      <c r="NWQ1302" s="45"/>
      <c r="NWR1302" s="45"/>
      <c r="NWS1302" s="45"/>
      <c r="NWT1302" s="45"/>
      <c r="NWU1302" s="45"/>
      <c r="NWV1302" s="45"/>
      <c r="NWW1302" s="45"/>
      <c r="NWX1302" s="45"/>
      <c r="NWY1302" s="45"/>
      <c r="NWZ1302" s="45"/>
      <c r="NXA1302" s="45"/>
      <c r="NXB1302" s="45"/>
      <c r="NXC1302" s="45"/>
      <c r="NXD1302" s="45"/>
      <c r="NXE1302" s="45"/>
      <c r="NXF1302" s="45"/>
      <c r="NXG1302" s="45"/>
      <c r="NXH1302" s="45"/>
      <c r="NXI1302" s="45"/>
      <c r="NXJ1302" s="45"/>
      <c r="NXK1302" s="45"/>
      <c r="NXL1302" s="45"/>
      <c r="NXM1302" s="45"/>
      <c r="NXN1302" s="45"/>
      <c r="NXO1302" s="45"/>
      <c r="NXP1302" s="45"/>
      <c r="NXQ1302" s="45"/>
      <c r="NXR1302" s="45"/>
      <c r="NXS1302" s="45"/>
      <c r="NXT1302" s="45"/>
      <c r="NXU1302" s="45"/>
      <c r="NXV1302" s="45"/>
      <c r="NXW1302" s="45"/>
      <c r="NXX1302" s="45"/>
      <c r="NXY1302" s="45"/>
      <c r="NXZ1302" s="45"/>
      <c r="NYA1302" s="45"/>
      <c r="NYB1302" s="45"/>
      <c r="NYC1302" s="45"/>
      <c r="NYD1302" s="45"/>
      <c r="NYE1302" s="45"/>
      <c r="NYF1302" s="45"/>
      <c r="NYG1302" s="45"/>
      <c r="NYH1302" s="45"/>
      <c r="NYI1302" s="45"/>
      <c r="NYJ1302" s="45"/>
      <c r="NYK1302" s="45"/>
      <c r="NYL1302" s="45"/>
      <c r="NYM1302" s="45"/>
      <c r="NYN1302" s="45"/>
      <c r="NYO1302" s="45"/>
      <c r="NYP1302" s="45"/>
      <c r="NYQ1302" s="45"/>
      <c r="NYR1302" s="45"/>
      <c r="NYS1302" s="45"/>
      <c r="NYT1302" s="45"/>
      <c r="NYU1302" s="45"/>
      <c r="NYV1302" s="45"/>
      <c r="NYW1302" s="45"/>
      <c r="NYX1302" s="45"/>
      <c r="NYY1302" s="45"/>
      <c r="NYZ1302" s="45"/>
      <c r="NZA1302" s="45"/>
      <c r="NZB1302" s="45"/>
      <c r="NZC1302" s="45"/>
      <c r="NZD1302" s="45"/>
      <c r="NZE1302" s="45"/>
      <c r="NZF1302" s="45"/>
      <c r="NZG1302" s="45"/>
      <c r="NZH1302" s="45"/>
      <c r="NZI1302" s="45"/>
      <c r="NZJ1302" s="45"/>
      <c r="NZK1302" s="45"/>
      <c r="NZL1302" s="45"/>
      <c r="NZM1302" s="45"/>
      <c r="NZN1302" s="45"/>
      <c r="NZO1302" s="45"/>
      <c r="NZP1302" s="45"/>
      <c r="NZQ1302" s="45"/>
      <c r="NZR1302" s="45"/>
      <c r="NZS1302" s="45"/>
      <c r="NZT1302" s="45"/>
      <c r="NZU1302" s="45"/>
      <c r="NZV1302" s="45"/>
      <c r="NZW1302" s="45"/>
      <c r="NZX1302" s="45"/>
      <c r="NZY1302" s="45"/>
      <c r="NZZ1302" s="45"/>
      <c r="OAA1302" s="45"/>
      <c r="OAB1302" s="45"/>
      <c r="OAC1302" s="45"/>
      <c r="OAD1302" s="45"/>
      <c r="OAE1302" s="45"/>
      <c r="OAF1302" s="45"/>
      <c r="OAG1302" s="45"/>
      <c r="OAH1302" s="45"/>
      <c r="OAI1302" s="45"/>
      <c r="OAJ1302" s="45"/>
      <c r="OAK1302" s="45"/>
      <c r="OAL1302" s="45"/>
      <c r="OAM1302" s="45"/>
      <c r="OAN1302" s="45"/>
      <c r="OAO1302" s="45"/>
      <c r="OAP1302" s="45"/>
      <c r="OAQ1302" s="45"/>
      <c r="OAR1302" s="45"/>
      <c r="OAS1302" s="45"/>
      <c r="OAT1302" s="45"/>
      <c r="OAU1302" s="45"/>
      <c r="OAV1302" s="45"/>
      <c r="OAW1302" s="45"/>
      <c r="OAX1302" s="45"/>
      <c r="OAY1302" s="45"/>
      <c r="OAZ1302" s="45"/>
      <c r="OBA1302" s="45"/>
      <c r="OBB1302" s="45"/>
      <c r="OBC1302" s="45"/>
      <c r="OBD1302" s="45"/>
      <c r="OBE1302" s="45"/>
      <c r="OBF1302" s="45"/>
      <c r="OBG1302" s="45"/>
      <c r="OBH1302" s="45"/>
      <c r="OBI1302" s="45"/>
      <c r="OBJ1302" s="45"/>
      <c r="OBK1302" s="45"/>
      <c r="OBL1302" s="45"/>
      <c r="OBM1302" s="45"/>
      <c r="OBN1302" s="45"/>
      <c r="OBO1302" s="45"/>
      <c r="OBP1302" s="45"/>
      <c r="OBQ1302" s="45"/>
      <c r="OBR1302" s="45"/>
      <c r="OBS1302" s="45"/>
      <c r="OBT1302" s="45"/>
      <c r="OBU1302" s="45"/>
      <c r="OBV1302" s="45"/>
      <c r="OBW1302" s="45"/>
      <c r="OBX1302" s="45"/>
      <c r="OBY1302" s="45"/>
      <c r="OBZ1302" s="45"/>
      <c r="OCA1302" s="45"/>
      <c r="OCB1302" s="45"/>
      <c r="OCC1302" s="45"/>
      <c r="OCD1302" s="45"/>
      <c r="OCE1302" s="45"/>
      <c r="OCF1302" s="45"/>
      <c r="OCG1302" s="45"/>
      <c r="OCH1302" s="45"/>
      <c r="OCI1302" s="45"/>
      <c r="OCJ1302" s="45"/>
      <c r="OCK1302" s="45"/>
      <c r="OCL1302" s="45"/>
      <c r="OCM1302" s="45"/>
      <c r="OCN1302" s="45"/>
      <c r="OCO1302" s="45"/>
      <c r="OCP1302" s="45"/>
      <c r="OCQ1302" s="45"/>
      <c r="OCR1302" s="45"/>
      <c r="OCS1302" s="45"/>
      <c r="OCT1302" s="45"/>
      <c r="OCU1302" s="45"/>
      <c r="OCV1302" s="45"/>
      <c r="OCW1302" s="45"/>
      <c r="OCX1302" s="45"/>
      <c r="OCY1302" s="45"/>
      <c r="OCZ1302" s="45"/>
      <c r="ODA1302" s="45"/>
      <c r="ODB1302" s="45"/>
      <c r="ODC1302" s="45"/>
      <c r="ODD1302" s="45"/>
      <c r="ODE1302" s="45"/>
      <c r="ODF1302" s="45"/>
      <c r="ODG1302" s="45"/>
      <c r="ODH1302" s="45"/>
      <c r="ODI1302" s="45"/>
      <c r="ODJ1302" s="45"/>
      <c r="ODK1302" s="45"/>
      <c r="ODL1302" s="45"/>
      <c r="ODM1302" s="45"/>
      <c r="ODN1302" s="45"/>
      <c r="ODO1302" s="45"/>
      <c r="ODP1302" s="45"/>
      <c r="ODQ1302" s="45"/>
      <c r="ODR1302" s="45"/>
      <c r="ODS1302" s="45"/>
      <c r="ODT1302" s="45"/>
      <c r="ODU1302" s="45"/>
      <c r="ODV1302" s="45"/>
      <c r="ODW1302" s="45"/>
      <c r="ODX1302" s="45"/>
      <c r="ODY1302" s="45"/>
      <c r="ODZ1302" s="45"/>
      <c r="OEA1302" s="45"/>
      <c r="OEB1302" s="45"/>
      <c r="OEC1302" s="45"/>
      <c r="OED1302" s="45"/>
      <c r="OEE1302" s="45"/>
      <c r="OEF1302" s="45"/>
      <c r="OEG1302" s="45"/>
      <c r="OEH1302" s="45"/>
      <c r="OEI1302" s="45"/>
      <c r="OEJ1302" s="45"/>
      <c r="OEK1302" s="45"/>
      <c r="OEL1302" s="45"/>
      <c r="OEM1302" s="45"/>
      <c r="OEN1302" s="45"/>
      <c r="OEO1302" s="45"/>
      <c r="OEP1302" s="45"/>
      <c r="OEQ1302" s="45"/>
      <c r="OER1302" s="45"/>
      <c r="OES1302" s="45"/>
      <c r="OET1302" s="45"/>
      <c r="OEU1302" s="45"/>
      <c r="OEV1302" s="45"/>
      <c r="OEW1302" s="45"/>
      <c r="OEX1302" s="45"/>
      <c r="OEY1302" s="45"/>
      <c r="OEZ1302" s="45"/>
      <c r="OFA1302" s="45"/>
      <c r="OFB1302" s="45"/>
      <c r="OFC1302" s="45"/>
      <c r="OFD1302" s="45"/>
      <c r="OFE1302" s="45"/>
      <c r="OFF1302" s="45"/>
      <c r="OFG1302" s="45"/>
      <c r="OFH1302" s="45"/>
      <c r="OFI1302" s="45"/>
      <c r="OFJ1302" s="45"/>
      <c r="OFK1302" s="45"/>
      <c r="OFL1302" s="45"/>
      <c r="OFM1302" s="45"/>
      <c r="OFN1302" s="45"/>
      <c r="OFO1302" s="45"/>
      <c r="OFP1302" s="45"/>
      <c r="OFQ1302" s="45"/>
      <c r="OFR1302" s="45"/>
      <c r="OFS1302" s="45"/>
      <c r="OFT1302" s="45"/>
      <c r="OFU1302" s="45"/>
      <c r="OFV1302" s="45"/>
      <c r="OFW1302" s="45"/>
      <c r="OFX1302" s="45"/>
      <c r="OFY1302" s="45"/>
      <c r="OFZ1302" s="45"/>
      <c r="OGA1302" s="45"/>
      <c r="OGB1302" s="45"/>
      <c r="OGC1302" s="45"/>
      <c r="OGD1302" s="45"/>
      <c r="OGE1302" s="45"/>
      <c r="OGF1302" s="45"/>
      <c r="OGG1302" s="45"/>
      <c r="OGH1302" s="45"/>
      <c r="OGI1302" s="45"/>
      <c r="OGJ1302" s="45"/>
      <c r="OGK1302" s="45"/>
      <c r="OGL1302" s="45"/>
      <c r="OGM1302" s="45"/>
      <c r="OGN1302" s="45"/>
      <c r="OGO1302" s="45"/>
      <c r="OGP1302" s="45"/>
      <c r="OGQ1302" s="45"/>
      <c r="OGR1302" s="45"/>
      <c r="OGS1302" s="45"/>
      <c r="OGT1302" s="45"/>
      <c r="OGU1302" s="45"/>
      <c r="OGV1302" s="45"/>
      <c r="OGW1302" s="45"/>
      <c r="OGX1302" s="45"/>
      <c r="OGY1302" s="45"/>
      <c r="OGZ1302" s="45"/>
      <c r="OHA1302" s="45"/>
      <c r="OHB1302" s="45"/>
      <c r="OHC1302" s="45"/>
      <c r="OHD1302" s="45"/>
      <c r="OHE1302" s="45"/>
      <c r="OHF1302" s="45"/>
      <c r="OHG1302" s="45"/>
      <c r="OHH1302" s="45"/>
      <c r="OHI1302" s="45"/>
      <c r="OHJ1302" s="45"/>
      <c r="OHK1302" s="45"/>
      <c r="OHL1302" s="45"/>
      <c r="OHM1302" s="45"/>
      <c r="OHN1302" s="45"/>
      <c r="OHO1302" s="45"/>
      <c r="OHP1302" s="45"/>
      <c r="OHQ1302" s="45"/>
      <c r="OHR1302" s="45"/>
      <c r="OHS1302" s="45"/>
      <c r="OHT1302" s="45"/>
      <c r="OHU1302" s="45"/>
      <c r="OHV1302" s="45"/>
      <c r="OHW1302" s="45"/>
      <c r="OHX1302" s="45"/>
      <c r="OHY1302" s="45"/>
      <c r="OHZ1302" s="45"/>
      <c r="OIA1302" s="45"/>
      <c r="OIB1302" s="45"/>
      <c r="OIC1302" s="45"/>
      <c r="OID1302" s="45"/>
      <c r="OIE1302" s="45"/>
      <c r="OIF1302" s="45"/>
      <c r="OIG1302" s="45"/>
      <c r="OIH1302" s="45"/>
      <c r="OII1302" s="45"/>
      <c r="OIJ1302" s="45"/>
      <c r="OIK1302" s="45"/>
      <c r="OIL1302" s="45"/>
      <c r="OIM1302" s="45"/>
      <c r="OIN1302" s="45"/>
      <c r="OIO1302" s="45"/>
      <c r="OIP1302" s="45"/>
      <c r="OIQ1302" s="45"/>
      <c r="OIR1302" s="45"/>
      <c r="OIS1302" s="45"/>
      <c r="OIT1302" s="45"/>
      <c r="OIU1302" s="45"/>
      <c r="OIV1302" s="45"/>
      <c r="OIW1302" s="45"/>
      <c r="OIX1302" s="45"/>
      <c r="OIY1302" s="45"/>
      <c r="OIZ1302" s="45"/>
      <c r="OJA1302" s="45"/>
      <c r="OJB1302" s="45"/>
      <c r="OJC1302" s="45"/>
      <c r="OJD1302" s="45"/>
      <c r="OJE1302" s="45"/>
      <c r="OJF1302" s="45"/>
      <c r="OJG1302" s="45"/>
      <c r="OJH1302" s="45"/>
      <c r="OJI1302" s="45"/>
      <c r="OJJ1302" s="45"/>
      <c r="OJK1302" s="45"/>
      <c r="OJL1302" s="45"/>
      <c r="OJM1302" s="45"/>
      <c r="OJN1302" s="45"/>
      <c r="OJO1302" s="45"/>
      <c r="OJP1302" s="45"/>
      <c r="OJQ1302" s="45"/>
      <c r="OJR1302" s="45"/>
      <c r="OJS1302" s="45"/>
      <c r="OJT1302" s="45"/>
      <c r="OJU1302" s="45"/>
      <c r="OJV1302" s="45"/>
      <c r="OJW1302" s="45"/>
      <c r="OJX1302" s="45"/>
      <c r="OJY1302" s="45"/>
      <c r="OJZ1302" s="45"/>
      <c r="OKA1302" s="45"/>
      <c r="OKB1302" s="45"/>
      <c r="OKC1302" s="45"/>
      <c r="OKD1302" s="45"/>
      <c r="OKE1302" s="45"/>
      <c r="OKF1302" s="45"/>
      <c r="OKG1302" s="45"/>
      <c r="OKH1302" s="45"/>
      <c r="OKI1302" s="45"/>
      <c r="OKJ1302" s="45"/>
      <c r="OKK1302" s="45"/>
      <c r="OKL1302" s="45"/>
      <c r="OKM1302" s="45"/>
      <c r="OKN1302" s="45"/>
      <c r="OKO1302" s="45"/>
      <c r="OKP1302" s="45"/>
      <c r="OKQ1302" s="45"/>
      <c r="OKR1302" s="45"/>
      <c r="OKS1302" s="45"/>
      <c r="OKT1302" s="45"/>
      <c r="OKU1302" s="45"/>
      <c r="OKV1302" s="45"/>
      <c r="OKW1302" s="45"/>
      <c r="OKX1302" s="45"/>
      <c r="OKY1302" s="45"/>
      <c r="OKZ1302" s="45"/>
      <c r="OLA1302" s="45"/>
      <c r="OLB1302" s="45"/>
      <c r="OLC1302" s="45"/>
      <c r="OLD1302" s="45"/>
      <c r="OLE1302" s="45"/>
      <c r="OLF1302" s="45"/>
      <c r="OLG1302" s="45"/>
      <c r="OLH1302" s="45"/>
      <c r="OLI1302" s="45"/>
      <c r="OLJ1302" s="45"/>
      <c r="OLK1302" s="45"/>
      <c r="OLL1302" s="45"/>
      <c r="OLM1302" s="45"/>
      <c r="OLN1302" s="45"/>
      <c r="OLO1302" s="45"/>
      <c r="OLP1302" s="45"/>
      <c r="OLQ1302" s="45"/>
      <c r="OLR1302" s="45"/>
      <c r="OLS1302" s="45"/>
      <c r="OLT1302" s="45"/>
      <c r="OLU1302" s="45"/>
      <c r="OLV1302" s="45"/>
      <c r="OLW1302" s="45"/>
      <c r="OLX1302" s="45"/>
      <c r="OLY1302" s="45"/>
      <c r="OLZ1302" s="45"/>
      <c r="OMA1302" s="45"/>
      <c r="OMB1302" s="45"/>
      <c r="OMC1302" s="45"/>
      <c r="OMD1302" s="45"/>
      <c r="OME1302" s="45"/>
      <c r="OMF1302" s="45"/>
      <c r="OMG1302" s="45"/>
      <c r="OMH1302" s="45"/>
      <c r="OMI1302" s="45"/>
      <c r="OMJ1302" s="45"/>
      <c r="OMK1302" s="45"/>
      <c r="OML1302" s="45"/>
      <c r="OMM1302" s="45"/>
      <c r="OMN1302" s="45"/>
      <c r="OMO1302" s="45"/>
      <c r="OMP1302" s="45"/>
      <c r="OMQ1302" s="45"/>
      <c r="OMR1302" s="45"/>
      <c r="OMS1302" s="45"/>
      <c r="OMT1302" s="45"/>
      <c r="OMU1302" s="45"/>
      <c r="OMV1302" s="45"/>
      <c r="OMW1302" s="45"/>
      <c r="OMX1302" s="45"/>
      <c r="OMY1302" s="45"/>
      <c r="OMZ1302" s="45"/>
      <c r="ONA1302" s="45"/>
      <c r="ONB1302" s="45"/>
      <c r="ONC1302" s="45"/>
      <c r="OND1302" s="45"/>
      <c r="ONE1302" s="45"/>
      <c r="ONF1302" s="45"/>
      <c r="ONG1302" s="45"/>
      <c r="ONH1302" s="45"/>
      <c r="ONI1302" s="45"/>
      <c r="ONJ1302" s="45"/>
      <c r="ONK1302" s="45"/>
      <c r="ONL1302" s="45"/>
      <c r="ONM1302" s="45"/>
      <c r="ONN1302" s="45"/>
      <c r="ONO1302" s="45"/>
      <c r="ONP1302" s="45"/>
      <c r="ONQ1302" s="45"/>
      <c r="ONR1302" s="45"/>
      <c r="ONS1302" s="45"/>
      <c r="ONT1302" s="45"/>
      <c r="ONU1302" s="45"/>
      <c r="ONV1302" s="45"/>
      <c r="ONW1302" s="45"/>
      <c r="ONX1302" s="45"/>
      <c r="ONY1302" s="45"/>
      <c r="ONZ1302" s="45"/>
      <c r="OOA1302" s="45"/>
      <c r="OOB1302" s="45"/>
      <c r="OOC1302" s="45"/>
      <c r="OOD1302" s="45"/>
      <c r="OOE1302" s="45"/>
      <c r="OOF1302" s="45"/>
      <c r="OOG1302" s="45"/>
      <c r="OOH1302" s="45"/>
      <c r="OOI1302" s="45"/>
      <c r="OOJ1302" s="45"/>
      <c r="OOK1302" s="45"/>
      <c r="OOL1302" s="45"/>
      <c r="OOM1302" s="45"/>
      <c r="OON1302" s="45"/>
      <c r="OOO1302" s="45"/>
      <c r="OOP1302" s="45"/>
      <c r="OOQ1302" s="45"/>
      <c r="OOR1302" s="45"/>
      <c r="OOS1302" s="45"/>
      <c r="OOT1302" s="45"/>
      <c r="OOU1302" s="45"/>
      <c r="OOV1302" s="45"/>
      <c r="OOW1302" s="45"/>
      <c r="OOX1302" s="45"/>
      <c r="OOY1302" s="45"/>
      <c r="OOZ1302" s="45"/>
      <c r="OPA1302" s="45"/>
      <c r="OPB1302" s="45"/>
      <c r="OPC1302" s="45"/>
      <c r="OPD1302" s="45"/>
      <c r="OPE1302" s="45"/>
      <c r="OPF1302" s="45"/>
      <c r="OPG1302" s="45"/>
      <c r="OPH1302" s="45"/>
      <c r="OPI1302" s="45"/>
      <c r="OPJ1302" s="45"/>
      <c r="OPK1302" s="45"/>
      <c r="OPL1302" s="45"/>
      <c r="OPM1302" s="45"/>
      <c r="OPN1302" s="45"/>
      <c r="OPO1302" s="45"/>
      <c r="OPP1302" s="45"/>
      <c r="OPQ1302" s="45"/>
      <c r="OPR1302" s="45"/>
      <c r="OPS1302" s="45"/>
      <c r="OPT1302" s="45"/>
      <c r="OPU1302" s="45"/>
      <c r="OPV1302" s="45"/>
      <c r="OPW1302" s="45"/>
      <c r="OPX1302" s="45"/>
      <c r="OPY1302" s="45"/>
      <c r="OPZ1302" s="45"/>
      <c r="OQA1302" s="45"/>
      <c r="OQB1302" s="45"/>
      <c r="OQC1302" s="45"/>
      <c r="OQD1302" s="45"/>
      <c r="OQE1302" s="45"/>
      <c r="OQF1302" s="45"/>
      <c r="OQG1302" s="45"/>
      <c r="OQH1302" s="45"/>
      <c r="OQI1302" s="45"/>
      <c r="OQJ1302" s="45"/>
      <c r="OQK1302" s="45"/>
      <c r="OQL1302" s="45"/>
      <c r="OQM1302" s="45"/>
      <c r="OQN1302" s="45"/>
      <c r="OQO1302" s="45"/>
      <c r="OQP1302" s="45"/>
      <c r="OQQ1302" s="45"/>
      <c r="OQR1302" s="45"/>
      <c r="OQS1302" s="45"/>
      <c r="OQT1302" s="45"/>
      <c r="OQU1302" s="45"/>
      <c r="OQV1302" s="45"/>
      <c r="OQW1302" s="45"/>
      <c r="OQX1302" s="45"/>
      <c r="OQY1302" s="45"/>
      <c r="OQZ1302" s="45"/>
      <c r="ORA1302" s="45"/>
      <c r="ORB1302" s="45"/>
      <c r="ORC1302" s="45"/>
      <c r="ORD1302" s="45"/>
      <c r="ORE1302" s="45"/>
      <c r="ORF1302" s="45"/>
      <c r="ORG1302" s="45"/>
      <c r="ORH1302" s="45"/>
      <c r="ORI1302" s="45"/>
      <c r="ORJ1302" s="45"/>
      <c r="ORK1302" s="45"/>
      <c r="ORL1302" s="45"/>
      <c r="ORM1302" s="45"/>
      <c r="ORN1302" s="45"/>
      <c r="ORO1302" s="45"/>
      <c r="ORP1302" s="45"/>
      <c r="ORQ1302" s="45"/>
      <c r="ORR1302" s="45"/>
      <c r="ORS1302" s="45"/>
      <c r="ORT1302" s="45"/>
      <c r="ORU1302" s="45"/>
      <c r="ORV1302" s="45"/>
      <c r="ORW1302" s="45"/>
      <c r="ORX1302" s="45"/>
      <c r="ORY1302" s="45"/>
      <c r="ORZ1302" s="45"/>
      <c r="OSA1302" s="45"/>
      <c r="OSB1302" s="45"/>
      <c r="OSC1302" s="45"/>
      <c r="OSD1302" s="45"/>
      <c r="OSE1302" s="45"/>
      <c r="OSF1302" s="45"/>
      <c r="OSG1302" s="45"/>
      <c r="OSH1302" s="45"/>
      <c r="OSI1302" s="45"/>
      <c r="OSJ1302" s="45"/>
      <c r="OSK1302" s="45"/>
      <c r="OSL1302" s="45"/>
      <c r="OSM1302" s="45"/>
      <c r="OSN1302" s="45"/>
      <c r="OSO1302" s="45"/>
      <c r="OSP1302" s="45"/>
      <c r="OSQ1302" s="45"/>
      <c r="OSR1302" s="45"/>
      <c r="OSS1302" s="45"/>
      <c r="OST1302" s="45"/>
      <c r="OSU1302" s="45"/>
      <c r="OSV1302" s="45"/>
      <c r="OSW1302" s="45"/>
      <c r="OSX1302" s="45"/>
      <c r="OSY1302" s="45"/>
      <c r="OSZ1302" s="45"/>
      <c r="OTA1302" s="45"/>
      <c r="OTB1302" s="45"/>
      <c r="OTC1302" s="45"/>
      <c r="OTD1302" s="45"/>
      <c r="OTE1302" s="45"/>
      <c r="OTF1302" s="45"/>
      <c r="OTG1302" s="45"/>
      <c r="OTH1302" s="45"/>
      <c r="OTI1302" s="45"/>
      <c r="OTJ1302" s="45"/>
      <c r="OTK1302" s="45"/>
      <c r="OTL1302" s="45"/>
      <c r="OTM1302" s="45"/>
      <c r="OTN1302" s="45"/>
      <c r="OTO1302" s="45"/>
      <c r="OTP1302" s="45"/>
      <c r="OTQ1302" s="45"/>
      <c r="OTR1302" s="45"/>
      <c r="OTS1302" s="45"/>
      <c r="OTT1302" s="45"/>
      <c r="OTU1302" s="45"/>
      <c r="OTV1302" s="45"/>
      <c r="OTW1302" s="45"/>
      <c r="OTX1302" s="45"/>
      <c r="OTY1302" s="45"/>
      <c r="OTZ1302" s="45"/>
      <c r="OUA1302" s="45"/>
      <c r="OUB1302" s="45"/>
      <c r="OUC1302" s="45"/>
      <c r="OUD1302" s="45"/>
      <c r="OUE1302" s="45"/>
      <c r="OUF1302" s="45"/>
      <c r="OUG1302" s="45"/>
      <c r="OUH1302" s="45"/>
      <c r="OUI1302" s="45"/>
      <c r="OUJ1302" s="45"/>
      <c r="OUK1302" s="45"/>
      <c r="OUL1302" s="45"/>
      <c r="OUM1302" s="45"/>
      <c r="OUN1302" s="45"/>
      <c r="OUO1302" s="45"/>
      <c r="OUP1302" s="45"/>
      <c r="OUQ1302" s="45"/>
      <c r="OUR1302" s="45"/>
      <c r="OUS1302" s="45"/>
      <c r="OUT1302" s="45"/>
      <c r="OUU1302" s="45"/>
      <c r="OUV1302" s="45"/>
      <c r="OUW1302" s="45"/>
      <c r="OUX1302" s="45"/>
      <c r="OUY1302" s="45"/>
      <c r="OUZ1302" s="45"/>
      <c r="OVA1302" s="45"/>
      <c r="OVB1302" s="45"/>
      <c r="OVC1302" s="45"/>
      <c r="OVD1302" s="45"/>
      <c r="OVE1302" s="45"/>
      <c r="OVF1302" s="45"/>
      <c r="OVG1302" s="45"/>
      <c r="OVH1302" s="45"/>
      <c r="OVI1302" s="45"/>
      <c r="OVJ1302" s="45"/>
      <c r="OVK1302" s="45"/>
      <c r="OVL1302" s="45"/>
      <c r="OVM1302" s="45"/>
      <c r="OVN1302" s="45"/>
      <c r="OVO1302" s="45"/>
      <c r="OVP1302" s="45"/>
      <c r="OVQ1302" s="45"/>
      <c r="OVR1302" s="45"/>
      <c r="OVS1302" s="45"/>
      <c r="OVT1302" s="45"/>
      <c r="OVU1302" s="45"/>
      <c r="OVV1302" s="45"/>
      <c r="OVW1302" s="45"/>
      <c r="OVX1302" s="45"/>
      <c r="OVY1302" s="45"/>
      <c r="OVZ1302" s="45"/>
      <c r="OWA1302" s="45"/>
      <c r="OWB1302" s="45"/>
      <c r="OWC1302" s="45"/>
      <c r="OWD1302" s="45"/>
      <c r="OWE1302" s="45"/>
      <c r="OWF1302" s="45"/>
      <c r="OWG1302" s="45"/>
      <c r="OWH1302" s="45"/>
      <c r="OWI1302" s="45"/>
      <c r="OWJ1302" s="45"/>
      <c r="OWK1302" s="45"/>
      <c r="OWL1302" s="45"/>
      <c r="OWM1302" s="45"/>
      <c r="OWN1302" s="45"/>
      <c r="OWO1302" s="45"/>
      <c r="OWP1302" s="45"/>
      <c r="OWQ1302" s="45"/>
      <c r="OWR1302" s="45"/>
      <c r="OWS1302" s="45"/>
      <c r="OWT1302" s="45"/>
      <c r="OWU1302" s="45"/>
      <c r="OWV1302" s="45"/>
      <c r="OWW1302" s="45"/>
      <c r="OWX1302" s="45"/>
      <c r="OWY1302" s="45"/>
      <c r="OWZ1302" s="45"/>
      <c r="OXA1302" s="45"/>
      <c r="OXB1302" s="45"/>
      <c r="OXC1302" s="45"/>
      <c r="OXD1302" s="45"/>
      <c r="OXE1302" s="45"/>
      <c r="OXF1302" s="45"/>
      <c r="OXG1302" s="45"/>
      <c r="OXH1302" s="45"/>
      <c r="OXI1302" s="45"/>
      <c r="OXJ1302" s="45"/>
      <c r="OXK1302" s="45"/>
      <c r="OXL1302" s="45"/>
      <c r="OXM1302" s="45"/>
      <c r="OXN1302" s="45"/>
      <c r="OXO1302" s="45"/>
      <c r="OXP1302" s="45"/>
      <c r="OXQ1302" s="45"/>
      <c r="OXR1302" s="45"/>
      <c r="OXS1302" s="45"/>
      <c r="OXT1302" s="45"/>
      <c r="OXU1302" s="45"/>
      <c r="OXV1302" s="45"/>
      <c r="OXW1302" s="45"/>
      <c r="OXX1302" s="45"/>
      <c r="OXY1302" s="45"/>
      <c r="OXZ1302" s="45"/>
      <c r="OYA1302" s="45"/>
      <c r="OYB1302" s="45"/>
      <c r="OYC1302" s="45"/>
      <c r="OYD1302" s="45"/>
      <c r="OYE1302" s="45"/>
      <c r="OYF1302" s="45"/>
      <c r="OYG1302" s="45"/>
      <c r="OYH1302" s="45"/>
      <c r="OYI1302" s="45"/>
      <c r="OYJ1302" s="45"/>
      <c r="OYK1302" s="45"/>
      <c r="OYL1302" s="45"/>
      <c r="OYM1302" s="45"/>
      <c r="OYN1302" s="45"/>
      <c r="OYO1302" s="45"/>
      <c r="OYP1302" s="45"/>
      <c r="OYQ1302" s="45"/>
      <c r="OYR1302" s="45"/>
      <c r="OYS1302" s="45"/>
      <c r="OYT1302" s="45"/>
      <c r="OYU1302" s="45"/>
      <c r="OYV1302" s="45"/>
      <c r="OYW1302" s="45"/>
      <c r="OYX1302" s="45"/>
      <c r="OYY1302" s="45"/>
      <c r="OYZ1302" s="45"/>
      <c r="OZA1302" s="45"/>
      <c r="OZB1302" s="45"/>
      <c r="OZC1302" s="45"/>
      <c r="OZD1302" s="45"/>
      <c r="OZE1302" s="45"/>
      <c r="OZF1302" s="45"/>
      <c r="OZG1302" s="45"/>
      <c r="OZH1302" s="45"/>
      <c r="OZI1302" s="45"/>
      <c r="OZJ1302" s="45"/>
      <c r="OZK1302" s="45"/>
      <c r="OZL1302" s="45"/>
      <c r="OZM1302" s="45"/>
      <c r="OZN1302" s="45"/>
      <c r="OZO1302" s="45"/>
      <c r="OZP1302" s="45"/>
      <c r="OZQ1302" s="45"/>
      <c r="OZR1302" s="45"/>
      <c r="OZS1302" s="45"/>
      <c r="OZT1302" s="45"/>
      <c r="OZU1302" s="45"/>
      <c r="OZV1302" s="45"/>
      <c r="OZW1302" s="45"/>
      <c r="OZX1302" s="45"/>
      <c r="OZY1302" s="45"/>
      <c r="OZZ1302" s="45"/>
      <c r="PAA1302" s="45"/>
      <c r="PAB1302" s="45"/>
      <c r="PAC1302" s="45"/>
      <c r="PAD1302" s="45"/>
      <c r="PAE1302" s="45"/>
      <c r="PAF1302" s="45"/>
      <c r="PAG1302" s="45"/>
      <c r="PAH1302" s="45"/>
      <c r="PAI1302" s="45"/>
      <c r="PAJ1302" s="45"/>
      <c r="PAK1302" s="45"/>
      <c r="PAL1302" s="45"/>
      <c r="PAM1302" s="45"/>
      <c r="PAN1302" s="45"/>
      <c r="PAO1302" s="45"/>
      <c r="PAP1302" s="45"/>
      <c r="PAQ1302" s="45"/>
      <c r="PAR1302" s="45"/>
      <c r="PAS1302" s="45"/>
      <c r="PAT1302" s="45"/>
      <c r="PAU1302" s="45"/>
      <c r="PAV1302" s="45"/>
      <c r="PAW1302" s="45"/>
      <c r="PAX1302" s="45"/>
      <c r="PAY1302" s="45"/>
      <c r="PAZ1302" s="45"/>
      <c r="PBA1302" s="45"/>
      <c r="PBB1302" s="45"/>
      <c r="PBC1302" s="45"/>
      <c r="PBD1302" s="45"/>
      <c r="PBE1302" s="45"/>
      <c r="PBF1302" s="45"/>
      <c r="PBG1302" s="45"/>
      <c r="PBH1302" s="45"/>
      <c r="PBI1302" s="45"/>
      <c r="PBJ1302" s="45"/>
      <c r="PBK1302" s="45"/>
      <c r="PBL1302" s="45"/>
      <c r="PBM1302" s="45"/>
      <c r="PBN1302" s="45"/>
      <c r="PBO1302" s="45"/>
      <c r="PBP1302" s="45"/>
      <c r="PBQ1302" s="45"/>
      <c r="PBR1302" s="45"/>
      <c r="PBS1302" s="45"/>
      <c r="PBT1302" s="45"/>
      <c r="PBU1302" s="45"/>
      <c r="PBV1302" s="45"/>
      <c r="PBW1302" s="45"/>
      <c r="PBX1302" s="45"/>
      <c r="PBY1302" s="45"/>
      <c r="PBZ1302" s="45"/>
      <c r="PCA1302" s="45"/>
      <c r="PCB1302" s="45"/>
      <c r="PCC1302" s="45"/>
      <c r="PCD1302" s="45"/>
      <c r="PCE1302" s="45"/>
      <c r="PCF1302" s="45"/>
      <c r="PCG1302" s="45"/>
      <c r="PCH1302" s="45"/>
      <c r="PCI1302" s="45"/>
      <c r="PCJ1302" s="45"/>
      <c r="PCK1302" s="45"/>
      <c r="PCL1302" s="45"/>
      <c r="PCM1302" s="45"/>
      <c r="PCN1302" s="45"/>
      <c r="PCO1302" s="45"/>
      <c r="PCP1302" s="45"/>
      <c r="PCQ1302" s="45"/>
      <c r="PCR1302" s="45"/>
      <c r="PCS1302" s="45"/>
      <c r="PCT1302" s="45"/>
      <c r="PCU1302" s="45"/>
      <c r="PCV1302" s="45"/>
      <c r="PCW1302" s="45"/>
      <c r="PCX1302" s="45"/>
      <c r="PCY1302" s="45"/>
      <c r="PCZ1302" s="45"/>
      <c r="PDA1302" s="45"/>
      <c r="PDB1302" s="45"/>
      <c r="PDC1302" s="45"/>
      <c r="PDD1302" s="45"/>
      <c r="PDE1302" s="45"/>
      <c r="PDF1302" s="45"/>
      <c r="PDG1302" s="45"/>
      <c r="PDH1302" s="45"/>
      <c r="PDI1302" s="45"/>
      <c r="PDJ1302" s="45"/>
      <c r="PDK1302" s="45"/>
      <c r="PDL1302" s="45"/>
      <c r="PDM1302" s="45"/>
      <c r="PDN1302" s="45"/>
      <c r="PDO1302" s="45"/>
      <c r="PDP1302" s="45"/>
      <c r="PDQ1302" s="45"/>
      <c r="PDR1302" s="45"/>
      <c r="PDS1302" s="45"/>
      <c r="PDT1302" s="45"/>
      <c r="PDU1302" s="45"/>
      <c r="PDV1302" s="45"/>
      <c r="PDW1302" s="45"/>
      <c r="PDX1302" s="45"/>
      <c r="PDY1302" s="45"/>
      <c r="PDZ1302" s="45"/>
      <c r="PEA1302" s="45"/>
      <c r="PEB1302" s="45"/>
      <c r="PEC1302" s="45"/>
      <c r="PED1302" s="45"/>
      <c r="PEE1302" s="45"/>
      <c r="PEF1302" s="45"/>
      <c r="PEG1302" s="45"/>
      <c r="PEH1302" s="45"/>
      <c r="PEI1302" s="45"/>
      <c r="PEJ1302" s="45"/>
      <c r="PEK1302" s="45"/>
      <c r="PEL1302" s="45"/>
      <c r="PEM1302" s="45"/>
      <c r="PEN1302" s="45"/>
      <c r="PEO1302" s="45"/>
      <c r="PEP1302" s="45"/>
      <c r="PEQ1302" s="45"/>
      <c r="PER1302" s="45"/>
      <c r="PES1302" s="45"/>
      <c r="PET1302" s="45"/>
      <c r="PEU1302" s="45"/>
      <c r="PEV1302" s="45"/>
      <c r="PEW1302" s="45"/>
      <c r="PEX1302" s="45"/>
      <c r="PEY1302" s="45"/>
      <c r="PEZ1302" s="45"/>
      <c r="PFA1302" s="45"/>
      <c r="PFB1302" s="45"/>
      <c r="PFC1302" s="45"/>
      <c r="PFD1302" s="45"/>
      <c r="PFE1302" s="45"/>
      <c r="PFF1302" s="45"/>
      <c r="PFG1302" s="45"/>
      <c r="PFH1302" s="45"/>
      <c r="PFI1302" s="45"/>
      <c r="PFJ1302" s="45"/>
      <c r="PFK1302" s="45"/>
      <c r="PFL1302" s="45"/>
      <c r="PFM1302" s="45"/>
      <c r="PFN1302" s="45"/>
      <c r="PFO1302" s="45"/>
      <c r="PFP1302" s="45"/>
      <c r="PFQ1302" s="45"/>
      <c r="PFR1302" s="45"/>
      <c r="PFS1302" s="45"/>
      <c r="PFT1302" s="45"/>
      <c r="PFU1302" s="45"/>
      <c r="PFV1302" s="45"/>
      <c r="PFW1302" s="45"/>
      <c r="PFX1302" s="45"/>
      <c r="PFY1302" s="45"/>
      <c r="PFZ1302" s="45"/>
      <c r="PGA1302" s="45"/>
      <c r="PGB1302" s="45"/>
      <c r="PGC1302" s="45"/>
      <c r="PGD1302" s="45"/>
      <c r="PGE1302" s="45"/>
      <c r="PGF1302" s="45"/>
      <c r="PGG1302" s="45"/>
      <c r="PGH1302" s="45"/>
      <c r="PGI1302" s="45"/>
      <c r="PGJ1302" s="45"/>
      <c r="PGK1302" s="45"/>
      <c r="PGL1302" s="45"/>
      <c r="PGM1302" s="45"/>
      <c r="PGN1302" s="45"/>
      <c r="PGO1302" s="45"/>
      <c r="PGP1302" s="45"/>
      <c r="PGQ1302" s="45"/>
      <c r="PGR1302" s="45"/>
      <c r="PGS1302" s="45"/>
      <c r="PGT1302" s="45"/>
      <c r="PGU1302" s="45"/>
      <c r="PGV1302" s="45"/>
      <c r="PGW1302" s="45"/>
      <c r="PGX1302" s="45"/>
      <c r="PGY1302" s="45"/>
      <c r="PGZ1302" s="45"/>
      <c r="PHA1302" s="45"/>
      <c r="PHB1302" s="45"/>
      <c r="PHC1302" s="45"/>
      <c r="PHD1302" s="45"/>
      <c r="PHE1302" s="45"/>
      <c r="PHF1302" s="45"/>
      <c r="PHG1302" s="45"/>
      <c r="PHH1302" s="45"/>
      <c r="PHI1302" s="45"/>
      <c r="PHJ1302" s="45"/>
      <c r="PHK1302" s="45"/>
      <c r="PHL1302" s="45"/>
      <c r="PHM1302" s="45"/>
      <c r="PHN1302" s="45"/>
      <c r="PHO1302" s="45"/>
      <c r="PHP1302" s="45"/>
      <c r="PHQ1302" s="45"/>
      <c r="PHR1302" s="45"/>
      <c r="PHS1302" s="45"/>
      <c r="PHT1302" s="45"/>
      <c r="PHU1302" s="45"/>
      <c r="PHV1302" s="45"/>
      <c r="PHW1302" s="45"/>
      <c r="PHX1302" s="45"/>
      <c r="PHY1302" s="45"/>
      <c r="PHZ1302" s="45"/>
      <c r="PIA1302" s="45"/>
      <c r="PIB1302" s="45"/>
      <c r="PIC1302" s="45"/>
      <c r="PID1302" s="45"/>
      <c r="PIE1302" s="45"/>
      <c r="PIF1302" s="45"/>
      <c r="PIG1302" s="45"/>
      <c r="PIH1302" s="45"/>
      <c r="PII1302" s="45"/>
      <c r="PIJ1302" s="45"/>
      <c r="PIK1302" s="45"/>
      <c r="PIL1302" s="45"/>
      <c r="PIM1302" s="45"/>
      <c r="PIN1302" s="45"/>
      <c r="PIO1302" s="45"/>
      <c r="PIP1302" s="45"/>
      <c r="PIQ1302" s="45"/>
      <c r="PIR1302" s="45"/>
      <c r="PIS1302" s="45"/>
      <c r="PIT1302" s="45"/>
      <c r="PIU1302" s="45"/>
      <c r="PIV1302" s="45"/>
      <c r="PIW1302" s="45"/>
      <c r="PIX1302" s="45"/>
      <c r="PIY1302" s="45"/>
      <c r="PIZ1302" s="45"/>
      <c r="PJA1302" s="45"/>
      <c r="PJB1302" s="45"/>
      <c r="PJC1302" s="45"/>
      <c r="PJD1302" s="45"/>
      <c r="PJE1302" s="45"/>
      <c r="PJF1302" s="45"/>
      <c r="PJG1302" s="45"/>
      <c r="PJH1302" s="45"/>
      <c r="PJI1302" s="45"/>
      <c r="PJJ1302" s="45"/>
      <c r="PJK1302" s="45"/>
      <c r="PJL1302" s="45"/>
      <c r="PJM1302" s="45"/>
      <c r="PJN1302" s="45"/>
      <c r="PJO1302" s="45"/>
      <c r="PJP1302" s="45"/>
      <c r="PJQ1302" s="45"/>
      <c r="PJR1302" s="45"/>
      <c r="PJS1302" s="45"/>
      <c r="PJT1302" s="45"/>
      <c r="PJU1302" s="45"/>
      <c r="PJV1302" s="45"/>
      <c r="PJW1302" s="45"/>
      <c r="PJX1302" s="45"/>
      <c r="PJY1302" s="45"/>
      <c r="PJZ1302" s="45"/>
      <c r="PKA1302" s="45"/>
      <c r="PKB1302" s="45"/>
      <c r="PKC1302" s="45"/>
      <c r="PKD1302" s="45"/>
      <c r="PKE1302" s="45"/>
      <c r="PKF1302" s="45"/>
      <c r="PKG1302" s="45"/>
      <c r="PKH1302" s="45"/>
      <c r="PKI1302" s="45"/>
      <c r="PKJ1302" s="45"/>
      <c r="PKK1302" s="45"/>
      <c r="PKL1302" s="45"/>
      <c r="PKM1302" s="45"/>
      <c r="PKN1302" s="45"/>
      <c r="PKO1302" s="45"/>
      <c r="PKP1302" s="45"/>
      <c r="PKQ1302" s="45"/>
      <c r="PKR1302" s="45"/>
      <c r="PKS1302" s="45"/>
      <c r="PKT1302" s="45"/>
      <c r="PKU1302" s="45"/>
      <c r="PKV1302" s="45"/>
      <c r="PKW1302" s="45"/>
      <c r="PKX1302" s="45"/>
      <c r="PKY1302" s="45"/>
      <c r="PKZ1302" s="45"/>
      <c r="PLA1302" s="45"/>
      <c r="PLB1302" s="45"/>
      <c r="PLC1302" s="45"/>
      <c r="PLD1302" s="45"/>
      <c r="PLE1302" s="45"/>
      <c r="PLF1302" s="45"/>
      <c r="PLG1302" s="45"/>
      <c r="PLH1302" s="45"/>
      <c r="PLI1302" s="45"/>
      <c r="PLJ1302" s="45"/>
      <c r="PLK1302" s="45"/>
      <c r="PLL1302" s="45"/>
      <c r="PLM1302" s="45"/>
      <c r="PLN1302" s="45"/>
      <c r="PLO1302" s="45"/>
      <c r="PLP1302" s="45"/>
      <c r="PLQ1302" s="45"/>
      <c r="PLR1302" s="45"/>
      <c r="PLS1302" s="45"/>
      <c r="PLT1302" s="45"/>
      <c r="PLU1302" s="45"/>
      <c r="PLV1302" s="45"/>
      <c r="PLW1302" s="45"/>
      <c r="PLX1302" s="45"/>
      <c r="PLY1302" s="45"/>
      <c r="PLZ1302" s="45"/>
      <c r="PMA1302" s="45"/>
      <c r="PMB1302" s="45"/>
      <c r="PMC1302" s="45"/>
      <c r="PMD1302" s="45"/>
      <c r="PME1302" s="45"/>
      <c r="PMF1302" s="45"/>
      <c r="PMG1302" s="45"/>
      <c r="PMH1302" s="45"/>
      <c r="PMI1302" s="45"/>
      <c r="PMJ1302" s="45"/>
      <c r="PMK1302" s="45"/>
      <c r="PML1302" s="45"/>
      <c r="PMM1302" s="45"/>
      <c r="PMN1302" s="45"/>
      <c r="PMO1302" s="45"/>
      <c r="PMP1302" s="45"/>
      <c r="PMQ1302" s="45"/>
      <c r="PMR1302" s="45"/>
      <c r="PMS1302" s="45"/>
      <c r="PMT1302" s="45"/>
      <c r="PMU1302" s="45"/>
      <c r="PMV1302" s="45"/>
      <c r="PMW1302" s="45"/>
      <c r="PMX1302" s="45"/>
      <c r="PMY1302" s="45"/>
      <c r="PMZ1302" s="45"/>
      <c r="PNA1302" s="45"/>
      <c r="PNB1302" s="45"/>
      <c r="PNC1302" s="45"/>
      <c r="PND1302" s="45"/>
      <c r="PNE1302" s="45"/>
      <c r="PNF1302" s="45"/>
      <c r="PNG1302" s="45"/>
      <c r="PNH1302" s="45"/>
      <c r="PNI1302" s="45"/>
      <c r="PNJ1302" s="45"/>
      <c r="PNK1302" s="45"/>
      <c r="PNL1302" s="45"/>
      <c r="PNM1302" s="45"/>
      <c r="PNN1302" s="45"/>
      <c r="PNO1302" s="45"/>
      <c r="PNP1302" s="45"/>
      <c r="PNQ1302" s="45"/>
      <c r="PNR1302" s="45"/>
      <c r="PNS1302" s="45"/>
      <c r="PNT1302" s="45"/>
      <c r="PNU1302" s="45"/>
      <c r="PNV1302" s="45"/>
      <c r="PNW1302" s="45"/>
      <c r="PNX1302" s="45"/>
      <c r="PNY1302" s="45"/>
      <c r="PNZ1302" s="45"/>
      <c r="POA1302" s="45"/>
      <c r="POB1302" s="45"/>
      <c r="POC1302" s="45"/>
      <c r="POD1302" s="45"/>
      <c r="POE1302" s="45"/>
      <c r="POF1302" s="45"/>
      <c r="POG1302" s="45"/>
      <c r="POH1302" s="45"/>
      <c r="POI1302" s="45"/>
      <c r="POJ1302" s="45"/>
      <c r="POK1302" s="45"/>
      <c r="POL1302" s="45"/>
      <c r="POM1302" s="45"/>
      <c r="PON1302" s="45"/>
      <c r="POO1302" s="45"/>
      <c r="POP1302" s="45"/>
      <c r="POQ1302" s="45"/>
      <c r="POR1302" s="45"/>
      <c r="POS1302" s="45"/>
      <c r="POT1302" s="45"/>
      <c r="POU1302" s="45"/>
      <c r="POV1302" s="45"/>
      <c r="POW1302" s="45"/>
      <c r="POX1302" s="45"/>
      <c r="POY1302" s="45"/>
      <c r="POZ1302" s="45"/>
      <c r="PPA1302" s="45"/>
      <c r="PPB1302" s="45"/>
      <c r="PPC1302" s="45"/>
      <c r="PPD1302" s="45"/>
      <c r="PPE1302" s="45"/>
      <c r="PPF1302" s="45"/>
      <c r="PPG1302" s="45"/>
      <c r="PPH1302" s="45"/>
      <c r="PPI1302" s="45"/>
      <c r="PPJ1302" s="45"/>
      <c r="PPK1302" s="45"/>
      <c r="PPL1302" s="45"/>
      <c r="PPM1302" s="45"/>
      <c r="PPN1302" s="45"/>
      <c r="PPO1302" s="45"/>
      <c r="PPP1302" s="45"/>
      <c r="PPQ1302" s="45"/>
      <c r="PPR1302" s="45"/>
      <c r="PPS1302" s="45"/>
      <c r="PPT1302" s="45"/>
      <c r="PPU1302" s="45"/>
      <c r="PPV1302" s="45"/>
      <c r="PPW1302" s="45"/>
      <c r="PPX1302" s="45"/>
      <c r="PPY1302" s="45"/>
      <c r="PPZ1302" s="45"/>
      <c r="PQA1302" s="45"/>
      <c r="PQB1302" s="45"/>
      <c r="PQC1302" s="45"/>
      <c r="PQD1302" s="45"/>
      <c r="PQE1302" s="45"/>
      <c r="PQF1302" s="45"/>
      <c r="PQG1302" s="45"/>
      <c r="PQH1302" s="45"/>
      <c r="PQI1302" s="45"/>
      <c r="PQJ1302" s="45"/>
      <c r="PQK1302" s="45"/>
      <c r="PQL1302" s="45"/>
      <c r="PQM1302" s="45"/>
      <c r="PQN1302" s="45"/>
      <c r="PQO1302" s="45"/>
      <c r="PQP1302" s="45"/>
      <c r="PQQ1302" s="45"/>
      <c r="PQR1302" s="45"/>
      <c r="PQS1302" s="45"/>
      <c r="PQT1302" s="45"/>
      <c r="PQU1302" s="45"/>
      <c r="PQV1302" s="45"/>
      <c r="PQW1302" s="45"/>
      <c r="PQX1302" s="45"/>
      <c r="PQY1302" s="45"/>
      <c r="PQZ1302" s="45"/>
      <c r="PRA1302" s="45"/>
      <c r="PRB1302" s="45"/>
      <c r="PRC1302" s="45"/>
      <c r="PRD1302" s="45"/>
      <c r="PRE1302" s="45"/>
      <c r="PRF1302" s="45"/>
      <c r="PRG1302" s="45"/>
      <c r="PRH1302" s="45"/>
      <c r="PRI1302" s="45"/>
      <c r="PRJ1302" s="45"/>
      <c r="PRK1302" s="45"/>
      <c r="PRL1302" s="45"/>
      <c r="PRM1302" s="45"/>
      <c r="PRN1302" s="45"/>
      <c r="PRO1302" s="45"/>
      <c r="PRP1302" s="45"/>
      <c r="PRQ1302" s="45"/>
      <c r="PRR1302" s="45"/>
      <c r="PRS1302" s="45"/>
      <c r="PRT1302" s="45"/>
      <c r="PRU1302" s="45"/>
      <c r="PRV1302" s="45"/>
      <c r="PRW1302" s="45"/>
      <c r="PRX1302" s="45"/>
      <c r="PRY1302" s="45"/>
      <c r="PRZ1302" s="45"/>
      <c r="PSA1302" s="45"/>
      <c r="PSB1302" s="45"/>
      <c r="PSC1302" s="45"/>
      <c r="PSD1302" s="45"/>
      <c r="PSE1302" s="45"/>
      <c r="PSF1302" s="45"/>
      <c r="PSG1302" s="45"/>
      <c r="PSH1302" s="45"/>
      <c r="PSI1302" s="45"/>
      <c r="PSJ1302" s="45"/>
      <c r="PSK1302" s="45"/>
      <c r="PSL1302" s="45"/>
      <c r="PSM1302" s="45"/>
      <c r="PSN1302" s="45"/>
      <c r="PSO1302" s="45"/>
      <c r="PSP1302" s="45"/>
      <c r="PSQ1302" s="45"/>
      <c r="PSR1302" s="45"/>
      <c r="PSS1302" s="45"/>
      <c r="PST1302" s="45"/>
      <c r="PSU1302" s="45"/>
      <c r="PSV1302" s="45"/>
      <c r="PSW1302" s="45"/>
      <c r="PSX1302" s="45"/>
      <c r="PSY1302" s="45"/>
      <c r="PSZ1302" s="45"/>
      <c r="PTA1302" s="45"/>
      <c r="PTB1302" s="45"/>
      <c r="PTC1302" s="45"/>
      <c r="PTD1302" s="45"/>
      <c r="PTE1302" s="45"/>
      <c r="PTF1302" s="45"/>
      <c r="PTG1302" s="45"/>
      <c r="PTH1302" s="45"/>
      <c r="PTI1302" s="45"/>
      <c r="PTJ1302" s="45"/>
      <c r="PTK1302" s="45"/>
      <c r="PTL1302" s="45"/>
      <c r="PTM1302" s="45"/>
      <c r="PTN1302" s="45"/>
      <c r="PTO1302" s="45"/>
      <c r="PTP1302" s="45"/>
      <c r="PTQ1302" s="45"/>
      <c r="PTR1302" s="45"/>
      <c r="PTS1302" s="45"/>
      <c r="PTT1302" s="45"/>
      <c r="PTU1302" s="45"/>
      <c r="PTV1302" s="45"/>
      <c r="PTW1302" s="45"/>
      <c r="PTX1302" s="45"/>
      <c r="PTY1302" s="45"/>
      <c r="PTZ1302" s="45"/>
      <c r="PUA1302" s="45"/>
      <c r="PUB1302" s="45"/>
      <c r="PUC1302" s="45"/>
      <c r="PUD1302" s="45"/>
      <c r="PUE1302" s="45"/>
      <c r="PUF1302" s="45"/>
      <c r="PUG1302" s="45"/>
      <c r="PUH1302" s="45"/>
      <c r="PUI1302" s="45"/>
      <c r="PUJ1302" s="45"/>
      <c r="PUK1302" s="45"/>
      <c r="PUL1302" s="45"/>
      <c r="PUM1302" s="45"/>
      <c r="PUN1302" s="45"/>
      <c r="PUO1302" s="45"/>
      <c r="PUP1302" s="45"/>
      <c r="PUQ1302" s="45"/>
      <c r="PUR1302" s="45"/>
      <c r="PUS1302" s="45"/>
      <c r="PUT1302" s="45"/>
      <c r="PUU1302" s="45"/>
      <c r="PUV1302" s="45"/>
      <c r="PUW1302" s="45"/>
      <c r="PUX1302" s="45"/>
      <c r="PUY1302" s="45"/>
      <c r="PUZ1302" s="45"/>
      <c r="PVA1302" s="45"/>
      <c r="PVB1302" s="45"/>
      <c r="PVC1302" s="45"/>
      <c r="PVD1302" s="45"/>
      <c r="PVE1302" s="45"/>
      <c r="PVF1302" s="45"/>
      <c r="PVG1302" s="45"/>
      <c r="PVH1302" s="45"/>
      <c r="PVI1302" s="45"/>
      <c r="PVJ1302" s="45"/>
      <c r="PVK1302" s="45"/>
      <c r="PVL1302" s="45"/>
      <c r="PVM1302" s="45"/>
      <c r="PVN1302" s="45"/>
      <c r="PVO1302" s="45"/>
      <c r="PVP1302" s="45"/>
      <c r="PVQ1302" s="45"/>
      <c r="PVR1302" s="45"/>
      <c r="PVS1302" s="45"/>
      <c r="PVT1302" s="45"/>
      <c r="PVU1302" s="45"/>
      <c r="PVV1302" s="45"/>
      <c r="PVW1302" s="45"/>
      <c r="PVX1302" s="45"/>
      <c r="PVY1302" s="45"/>
      <c r="PVZ1302" s="45"/>
      <c r="PWA1302" s="45"/>
      <c r="PWB1302" s="45"/>
      <c r="PWC1302" s="45"/>
      <c r="PWD1302" s="45"/>
      <c r="PWE1302" s="45"/>
      <c r="PWF1302" s="45"/>
      <c r="PWG1302" s="45"/>
      <c r="PWH1302" s="45"/>
      <c r="PWI1302" s="45"/>
      <c r="PWJ1302" s="45"/>
      <c r="PWK1302" s="45"/>
      <c r="PWL1302" s="45"/>
      <c r="PWM1302" s="45"/>
      <c r="PWN1302" s="45"/>
      <c r="PWO1302" s="45"/>
      <c r="PWP1302" s="45"/>
      <c r="PWQ1302" s="45"/>
      <c r="PWR1302" s="45"/>
      <c r="PWS1302" s="45"/>
      <c r="PWT1302" s="45"/>
      <c r="PWU1302" s="45"/>
      <c r="PWV1302" s="45"/>
      <c r="PWW1302" s="45"/>
      <c r="PWX1302" s="45"/>
      <c r="PWY1302" s="45"/>
      <c r="PWZ1302" s="45"/>
      <c r="PXA1302" s="45"/>
      <c r="PXB1302" s="45"/>
      <c r="PXC1302" s="45"/>
      <c r="PXD1302" s="45"/>
      <c r="PXE1302" s="45"/>
      <c r="PXF1302" s="45"/>
      <c r="PXG1302" s="45"/>
      <c r="PXH1302" s="45"/>
      <c r="PXI1302" s="45"/>
      <c r="PXJ1302" s="45"/>
      <c r="PXK1302" s="45"/>
      <c r="PXL1302" s="45"/>
      <c r="PXM1302" s="45"/>
      <c r="PXN1302" s="45"/>
      <c r="PXO1302" s="45"/>
      <c r="PXP1302" s="45"/>
      <c r="PXQ1302" s="45"/>
      <c r="PXR1302" s="45"/>
      <c r="PXS1302" s="45"/>
      <c r="PXT1302" s="45"/>
      <c r="PXU1302" s="45"/>
      <c r="PXV1302" s="45"/>
      <c r="PXW1302" s="45"/>
      <c r="PXX1302" s="45"/>
      <c r="PXY1302" s="45"/>
      <c r="PXZ1302" s="45"/>
      <c r="PYA1302" s="45"/>
      <c r="PYB1302" s="45"/>
      <c r="PYC1302" s="45"/>
      <c r="PYD1302" s="45"/>
      <c r="PYE1302" s="45"/>
      <c r="PYF1302" s="45"/>
      <c r="PYG1302" s="45"/>
      <c r="PYH1302" s="45"/>
      <c r="PYI1302" s="45"/>
      <c r="PYJ1302" s="45"/>
      <c r="PYK1302" s="45"/>
      <c r="PYL1302" s="45"/>
      <c r="PYM1302" s="45"/>
      <c r="PYN1302" s="45"/>
      <c r="PYO1302" s="45"/>
      <c r="PYP1302" s="45"/>
      <c r="PYQ1302" s="45"/>
      <c r="PYR1302" s="45"/>
      <c r="PYS1302" s="45"/>
      <c r="PYT1302" s="45"/>
      <c r="PYU1302" s="45"/>
      <c r="PYV1302" s="45"/>
      <c r="PYW1302" s="45"/>
      <c r="PYX1302" s="45"/>
      <c r="PYY1302" s="45"/>
      <c r="PYZ1302" s="45"/>
      <c r="PZA1302" s="45"/>
      <c r="PZB1302" s="45"/>
      <c r="PZC1302" s="45"/>
      <c r="PZD1302" s="45"/>
      <c r="PZE1302" s="45"/>
      <c r="PZF1302" s="45"/>
      <c r="PZG1302" s="45"/>
      <c r="PZH1302" s="45"/>
      <c r="PZI1302" s="45"/>
      <c r="PZJ1302" s="45"/>
      <c r="PZK1302" s="45"/>
      <c r="PZL1302" s="45"/>
      <c r="PZM1302" s="45"/>
      <c r="PZN1302" s="45"/>
      <c r="PZO1302" s="45"/>
      <c r="PZP1302" s="45"/>
      <c r="PZQ1302" s="45"/>
      <c r="PZR1302" s="45"/>
      <c r="PZS1302" s="45"/>
      <c r="PZT1302" s="45"/>
      <c r="PZU1302" s="45"/>
      <c r="PZV1302" s="45"/>
      <c r="PZW1302" s="45"/>
      <c r="PZX1302" s="45"/>
      <c r="PZY1302" s="45"/>
      <c r="PZZ1302" s="45"/>
      <c r="QAA1302" s="45"/>
      <c r="QAB1302" s="45"/>
      <c r="QAC1302" s="45"/>
      <c r="QAD1302" s="45"/>
      <c r="QAE1302" s="45"/>
      <c r="QAF1302" s="45"/>
      <c r="QAG1302" s="45"/>
      <c r="QAH1302" s="45"/>
      <c r="QAI1302" s="45"/>
      <c r="QAJ1302" s="45"/>
      <c r="QAK1302" s="45"/>
      <c r="QAL1302" s="45"/>
      <c r="QAM1302" s="45"/>
      <c r="QAN1302" s="45"/>
      <c r="QAO1302" s="45"/>
      <c r="QAP1302" s="45"/>
      <c r="QAQ1302" s="45"/>
      <c r="QAR1302" s="45"/>
      <c r="QAS1302" s="45"/>
      <c r="QAT1302" s="45"/>
      <c r="QAU1302" s="45"/>
      <c r="QAV1302" s="45"/>
      <c r="QAW1302" s="45"/>
      <c r="QAX1302" s="45"/>
      <c r="QAY1302" s="45"/>
      <c r="QAZ1302" s="45"/>
      <c r="QBA1302" s="45"/>
      <c r="QBB1302" s="45"/>
      <c r="QBC1302" s="45"/>
      <c r="QBD1302" s="45"/>
      <c r="QBE1302" s="45"/>
      <c r="QBF1302" s="45"/>
      <c r="QBG1302" s="45"/>
      <c r="QBH1302" s="45"/>
      <c r="QBI1302" s="45"/>
      <c r="QBJ1302" s="45"/>
      <c r="QBK1302" s="45"/>
      <c r="QBL1302" s="45"/>
      <c r="QBM1302" s="45"/>
      <c r="QBN1302" s="45"/>
      <c r="QBO1302" s="45"/>
      <c r="QBP1302" s="45"/>
      <c r="QBQ1302" s="45"/>
      <c r="QBR1302" s="45"/>
      <c r="QBS1302" s="45"/>
      <c r="QBT1302" s="45"/>
      <c r="QBU1302" s="45"/>
      <c r="QBV1302" s="45"/>
      <c r="QBW1302" s="45"/>
      <c r="QBX1302" s="45"/>
      <c r="QBY1302" s="45"/>
      <c r="QBZ1302" s="45"/>
      <c r="QCA1302" s="45"/>
      <c r="QCB1302" s="45"/>
      <c r="QCC1302" s="45"/>
      <c r="QCD1302" s="45"/>
      <c r="QCE1302" s="45"/>
      <c r="QCF1302" s="45"/>
      <c r="QCG1302" s="45"/>
      <c r="QCH1302" s="45"/>
      <c r="QCI1302" s="45"/>
      <c r="QCJ1302" s="45"/>
      <c r="QCK1302" s="45"/>
      <c r="QCL1302" s="45"/>
      <c r="QCM1302" s="45"/>
      <c r="QCN1302" s="45"/>
      <c r="QCO1302" s="45"/>
      <c r="QCP1302" s="45"/>
      <c r="QCQ1302" s="45"/>
      <c r="QCR1302" s="45"/>
      <c r="QCS1302" s="45"/>
      <c r="QCT1302" s="45"/>
      <c r="QCU1302" s="45"/>
      <c r="QCV1302" s="45"/>
      <c r="QCW1302" s="45"/>
      <c r="QCX1302" s="45"/>
      <c r="QCY1302" s="45"/>
      <c r="QCZ1302" s="45"/>
      <c r="QDA1302" s="45"/>
      <c r="QDB1302" s="45"/>
      <c r="QDC1302" s="45"/>
      <c r="QDD1302" s="45"/>
      <c r="QDE1302" s="45"/>
      <c r="QDF1302" s="45"/>
      <c r="QDG1302" s="45"/>
      <c r="QDH1302" s="45"/>
      <c r="QDI1302" s="45"/>
      <c r="QDJ1302" s="45"/>
      <c r="QDK1302" s="45"/>
      <c r="QDL1302" s="45"/>
      <c r="QDM1302" s="45"/>
      <c r="QDN1302" s="45"/>
      <c r="QDO1302" s="45"/>
      <c r="QDP1302" s="45"/>
      <c r="QDQ1302" s="45"/>
      <c r="QDR1302" s="45"/>
      <c r="QDS1302" s="45"/>
      <c r="QDT1302" s="45"/>
      <c r="QDU1302" s="45"/>
      <c r="QDV1302" s="45"/>
      <c r="QDW1302" s="45"/>
      <c r="QDX1302" s="45"/>
      <c r="QDY1302" s="45"/>
      <c r="QDZ1302" s="45"/>
      <c r="QEA1302" s="45"/>
      <c r="QEB1302" s="45"/>
      <c r="QEC1302" s="45"/>
      <c r="QED1302" s="45"/>
      <c r="QEE1302" s="45"/>
      <c r="QEF1302" s="45"/>
      <c r="QEG1302" s="45"/>
      <c r="QEH1302" s="45"/>
      <c r="QEI1302" s="45"/>
      <c r="QEJ1302" s="45"/>
      <c r="QEK1302" s="45"/>
      <c r="QEL1302" s="45"/>
      <c r="QEM1302" s="45"/>
      <c r="QEN1302" s="45"/>
      <c r="QEO1302" s="45"/>
      <c r="QEP1302" s="45"/>
      <c r="QEQ1302" s="45"/>
      <c r="QER1302" s="45"/>
      <c r="QES1302" s="45"/>
      <c r="QET1302" s="45"/>
      <c r="QEU1302" s="45"/>
      <c r="QEV1302" s="45"/>
      <c r="QEW1302" s="45"/>
      <c r="QEX1302" s="45"/>
      <c r="QEY1302" s="45"/>
      <c r="QEZ1302" s="45"/>
      <c r="QFA1302" s="45"/>
      <c r="QFB1302" s="45"/>
      <c r="QFC1302" s="45"/>
      <c r="QFD1302" s="45"/>
      <c r="QFE1302" s="45"/>
      <c r="QFF1302" s="45"/>
      <c r="QFG1302" s="45"/>
      <c r="QFH1302" s="45"/>
      <c r="QFI1302" s="45"/>
      <c r="QFJ1302" s="45"/>
      <c r="QFK1302" s="45"/>
      <c r="QFL1302" s="45"/>
      <c r="QFM1302" s="45"/>
      <c r="QFN1302" s="45"/>
      <c r="QFO1302" s="45"/>
      <c r="QFP1302" s="45"/>
      <c r="QFQ1302" s="45"/>
      <c r="QFR1302" s="45"/>
      <c r="QFS1302" s="45"/>
      <c r="QFT1302" s="45"/>
      <c r="QFU1302" s="45"/>
      <c r="QFV1302" s="45"/>
      <c r="QFW1302" s="45"/>
      <c r="QFX1302" s="45"/>
      <c r="QFY1302" s="45"/>
      <c r="QFZ1302" s="45"/>
      <c r="QGA1302" s="45"/>
      <c r="QGB1302" s="45"/>
      <c r="QGC1302" s="45"/>
      <c r="QGD1302" s="45"/>
      <c r="QGE1302" s="45"/>
      <c r="QGF1302" s="45"/>
      <c r="QGG1302" s="45"/>
      <c r="QGH1302" s="45"/>
      <c r="QGI1302" s="45"/>
      <c r="QGJ1302" s="45"/>
      <c r="QGK1302" s="45"/>
      <c r="QGL1302" s="45"/>
      <c r="QGM1302" s="45"/>
      <c r="QGN1302" s="45"/>
      <c r="QGO1302" s="45"/>
      <c r="QGP1302" s="45"/>
      <c r="QGQ1302" s="45"/>
      <c r="QGR1302" s="45"/>
      <c r="QGS1302" s="45"/>
      <c r="QGT1302" s="45"/>
      <c r="QGU1302" s="45"/>
      <c r="QGV1302" s="45"/>
      <c r="QGW1302" s="45"/>
      <c r="QGX1302" s="45"/>
      <c r="QGY1302" s="45"/>
      <c r="QGZ1302" s="45"/>
      <c r="QHA1302" s="45"/>
      <c r="QHB1302" s="45"/>
      <c r="QHC1302" s="45"/>
      <c r="QHD1302" s="45"/>
      <c r="QHE1302" s="45"/>
      <c r="QHF1302" s="45"/>
      <c r="QHG1302" s="45"/>
      <c r="QHH1302" s="45"/>
      <c r="QHI1302" s="45"/>
      <c r="QHJ1302" s="45"/>
      <c r="QHK1302" s="45"/>
      <c r="QHL1302" s="45"/>
      <c r="QHM1302" s="45"/>
      <c r="QHN1302" s="45"/>
      <c r="QHO1302" s="45"/>
      <c r="QHP1302" s="45"/>
      <c r="QHQ1302" s="45"/>
      <c r="QHR1302" s="45"/>
      <c r="QHS1302" s="45"/>
      <c r="QHT1302" s="45"/>
      <c r="QHU1302" s="45"/>
      <c r="QHV1302" s="45"/>
      <c r="QHW1302" s="45"/>
      <c r="QHX1302" s="45"/>
      <c r="QHY1302" s="45"/>
      <c r="QHZ1302" s="45"/>
      <c r="QIA1302" s="45"/>
      <c r="QIB1302" s="45"/>
      <c r="QIC1302" s="45"/>
      <c r="QID1302" s="45"/>
      <c r="QIE1302" s="45"/>
      <c r="QIF1302" s="45"/>
      <c r="QIG1302" s="45"/>
      <c r="QIH1302" s="45"/>
      <c r="QII1302" s="45"/>
      <c r="QIJ1302" s="45"/>
      <c r="QIK1302" s="45"/>
      <c r="QIL1302" s="45"/>
      <c r="QIM1302" s="45"/>
      <c r="QIN1302" s="45"/>
      <c r="QIO1302" s="45"/>
      <c r="QIP1302" s="45"/>
      <c r="QIQ1302" s="45"/>
      <c r="QIR1302" s="45"/>
      <c r="QIS1302" s="45"/>
      <c r="QIT1302" s="45"/>
      <c r="QIU1302" s="45"/>
      <c r="QIV1302" s="45"/>
      <c r="QIW1302" s="45"/>
      <c r="QIX1302" s="45"/>
      <c r="QIY1302" s="45"/>
      <c r="QIZ1302" s="45"/>
      <c r="QJA1302" s="45"/>
      <c r="QJB1302" s="45"/>
      <c r="QJC1302" s="45"/>
      <c r="QJD1302" s="45"/>
      <c r="QJE1302" s="45"/>
      <c r="QJF1302" s="45"/>
      <c r="QJG1302" s="45"/>
      <c r="QJH1302" s="45"/>
      <c r="QJI1302" s="45"/>
      <c r="QJJ1302" s="45"/>
      <c r="QJK1302" s="45"/>
      <c r="QJL1302" s="45"/>
      <c r="QJM1302" s="45"/>
      <c r="QJN1302" s="45"/>
      <c r="QJO1302" s="45"/>
      <c r="QJP1302" s="45"/>
      <c r="QJQ1302" s="45"/>
      <c r="QJR1302" s="45"/>
      <c r="QJS1302" s="45"/>
      <c r="QJT1302" s="45"/>
      <c r="QJU1302" s="45"/>
      <c r="QJV1302" s="45"/>
      <c r="QJW1302" s="45"/>
      <c r="QJX1302" s="45"/>
      <c r="QJY1302" s="45"/>
      <c r="QJZ1302" s="45"/>
      <c r="QKA1302" s="45"/>
      <c r="QKB1302" s="45"/>
      <c r="QKC1302" s="45"/>
      <c r="QKD1302" s="45"/>
      <c r="QKE1302" s="45"/>
      <c r="QKF1302" s="45"/>
      <c r="QKG1302" s="45"/>
      <c r="QKH1302" s="45"/>
      <c r="QKI1302" s="45"/>
      <c r="QKJ1302" s="45"/>
      <c r="QKK1302" s="45"/>
      <c r="QKL1302" s="45"/>
      <c r="QKM1302" s="45"/>
      <c r="QKN1302" s="45"/>
      <c r="QKO1302" s="45"/>
      <c r="QKP1302" s="45"/>
      <c r="QKQ1302" s="45"/>
      <c r="QKR1302" s="45"/>
      <c r="QKS1302" s="45"/>
      <c r="QKT1302" s="45"/>
      <c r="QKU1302" s="45"/>
      <c r="QKV1302" s="45"/>
      <c r="QKW1302" s="45"/>
      <c r="QKX1302" s="45"/>
      <c r="QKY1302" s="45"/>
      <c r="QKZ1302" s="45"/>
      <c r="QLA1302" s="45"/>
      <c r="QLB1302" s="45"/>
      <c r="QLC1302" s="45"/>
      <c r="QLD1302" s="45"/>
      <c r="QLE1302" s="45"/>
      <c r="QLF1302" s="45"/>
      <c r="QLG1302" s="45"/>
      <c r="QLH1302" s="45"/>
      <c r="QLI1302" s="45"/>
      <c r="QLJ1302" s="45"/>
      <c r="QLK1302" s="45"/>
      <c r="QLL1302" s="45"/>
      <c r="QLM1302" s="45"/>
      <c r="QLN1302" s="45"/>
      <c r="QLO1302" s="45"/>
      <c r="QLP1302" s="45"/>
      <c r="QLQ1302" s="45"/>
      <c r="QLR1302" s="45"/>
      <c r="QLS1302" s="45"/>
      <c r="QLT1302" s="45"/>
      <c r="QLU1302" s="45"/>
      <c r="QLV1302" s="45"/>
      <c r="QLW1302" s="45"/>
      <c r="QLX1302" s="45"/>
      <c r="QLY1302" s="45"/>
      <c r="QLZ1302" s="45"/>
      <c r="QMA1302" s="45"/>
      <c r="QMB1302" s="45"/>
      <c r="QMC1302" s="45"/>
      <c r="QMD1302" s="45"/>
      <c r="QME1302" s="45"/>
      <c r="QMF1302" s="45"/>
      <c r="QMG1302" s="45"/>
      <c r="QMH1302" s="45"/>
      <c r="QMI1302" s="45"/>
      <c r="QMJ1302" s="45"/>
      <c r="QMK1302" s="45"/>
      <c r="QML1302" s="45"/>
      <c r="QMM1302" s="45"/>
      <c r="QMN1302" s="45"/>
      <c r="QMO1302" s="45"/>
      <c r="QMP1302" s="45"/>
      <c r="QMQ1302" s="45"/>
      <c r="QMR1302" s="45"/>
      <c r="QMS1302" s="45"/>
      <c r="QMT1302" s="45"/>
      <c r="QMU1302" s="45"/>
      <c r="QMV1302" s="45"/>
      <c r="QMW1302" s="45"/>
      <c r="QMX1302" s="45"/>
      <c r="QMY1302" s="45"/>
      <c r="QMZ1302" s="45"/>
      <c r="QNA1302" s="45"/>
      <c r="QNB1302" s="45"/>
      <c r="QNC1302" s="45"/>
      <c r="QND1302" s="45"/>
      <c r="QNE1302" s="45"/>
      <c r="QNF1302" s="45"/>
      <c r="QNG1302" s="45"/>
      <c r="QNH1302" s="45"/>
      <c r="QNI1302" s="45"/>
      <c r="QNJ1302" s="45"/>
      <c r="QNK1302" s="45"/>
      <c r="QNL1302" s="45"/>
      <c r="QNM1302" s="45"/>
      <c r="QNN1302" s="45"/>
      <c r="QNO1302" s="45"/>
      <c r="QNP1302" s="45"/>
      <c r="QNQ1302" s="45"/>
      <c r="QNR1302" s="45"/>
      <c r="QNS1302" s="45"/>
      <c r="QNT1302" s="45"/>
      <c r="QNU1302" s="45"/>
      <c r="QNV1302" s="45"/>
      <c r="QNW1302" s="45"/>
      <c r="QNX1302" s="45"/>
      <c r="QNY1302" s="45"/>
      <c r="QNZ1302" s="45"/>
      <c r="QOA1302" s="45"/>
      <c r="QOB1302" s="45"/>
      <c r="QOC1302" s="45"/>
      <c r="QOD1302" s="45"/>
      <c r="QOE1302" s="45"/>
      <c r="QOF1302" s="45"/>
      <c r="QOG1302" s="45"/>
      <c r="QOH1302" s="45"/>
      <c r="QOI1302" s="45"/>
      <c r="QOJ1302" s="45"/>
      <c r="QOK1302" s="45"/>
      <c r="QOL1302" s="45"/>
      <c r="QOM1302" s="45"/>
      <c r="QON1302" s="45"/>
      <c r="QOO1302" s="45"/>
      <c r="QOP1302" s="45"/>
      <c r="QOQ1302" s="45"/>
      <c r="QOR1302" s="45"/>
      <c r="QOS1302" s="45"/>
      <c r="QOT1302" s="45"/>
      <c r="QOU1302" s="45"/>
      <c r="QOV1302" s="45"/>
      <c r="QOW1302" s="45"/>
      <c r="QOX1302" s="45"/>
      <c r="QOY1302" s="45"/>
      <c r="QOZ1302" s="45"/>
      <c r="QPA1302" s="45"/>
      <c r="QPB1302" s="45"/>
      <c r="QPC1302" s="45"/>
      <c r="QPD1302" s="45"/>
      <c r="QPE1302" s="45"/>
      <c r="QPF1302" s="45"/>
      <c r="QPG1302" s="45"/>
      <c r="QPH1302" s="45"/>
      <c r="QPI1302" s="45"/>
      <c r="QPJ1302" s="45"/>
      <c r="QPK1302" s="45"/>
      <c r="QPL1302" s="45"/>
      <c r="QPM1302" s="45"/>
      <c r="QPN1302" s="45"/>
      <c r="QPO1302" s="45"/>
      <c r="QPP1302" s="45"/>
      <c r="QPQ1302" s="45"/>
      <c r="QPR1302" s="45"/>
      <c r="QPS1302" s="45"/>
      <c r="QPT1302" s="45"/>
      <c r="QPU1302" s="45"/>
      <c r="QPV1302" s="45"/>
      <c r="QPW1302" s="45"/>
      <c r="QPX1302" s="45"/>
      <c r="QPY1302" s="45"/>
      <c r="QPZ1302" s="45"/>
      <c r="QQA1302" s="45"/>
      <c r="QQB1302" s="45"/>
      <c r="QQC1302" s="45"/>
      <c r="QQD1302" s="45"/>
      <c r="QQE1302" s="45"/>
      <c r="QQF1302" s="45"/>
      <c r="QQG1302" s="45"/>
      <c r="QQH1302" s="45"/>
      <c r="QQI1302" s="45"/>
      <c r="QQJ1302" s="45"/>
      <c r="QQK1302" s="45"/>
      <c r="QQL1302" s="45"/>
      <c r="QQM1302" s="45"/>
      <c r="QQN1302" s="45"/>
      <c r="QQO1302" s="45"/>
      <c r="QQP1302" s="45"/>
      <c r="QQQ1302" s="45"/>
      <c r="QQR1302" s="45"/>
      <c r="QQS1302" s="45"/>
      <c r="QQT1302" s="45"/>
      <c r="QQU1302" s="45"/>
      <c r="QQV1302" s="45"/>
      <c r="QQW1302" s="45"/>
      <c r="QQX1302" s="45"/>
      <c r="QQY1302" s="45"/>
      <c r="QQZ1302" s="45"/>
      <c r="QRA1302" s="45"/>
      <c r="QRB1302" s="45"/>
      <c r="QRC1302" s="45"/>
      <c r="QRD1302" s="45"/>
      <c r="QRE1302" s="45"/>
      <c r="QRF1302" s="45"/>
      <c r="QRG1302" s="45"/>
      <c r="QRH1302" s="45"/>
      <c r="QRI1302" s="45"/>
      <c r="QRJ1302" s="45"/>
      <c r="QRK1302" s="45"/>
      <c r="QRL1302" s="45"/>
      <c r="QRM1302" s="45"/>
      <c r="QRN1302" s="45"/>
      <c r="QRO1302" s="45"/>
      <c r="QRP1302" s="45"/>
      <c r="QRQ1302" s="45"/>
      <c r="QRR1302" s="45"/>
      <c r="QRS1302" s="45"/>
      <c r="QRT1302" s="45"/>
      <c r="QRU1302" s="45"/>
      <c r="QRV1302" s="45"/>
      <c r="QRW1302" s="45"/>
      <c r="QRX1302" s="45"/>
      <c r="QRY1302" s="45"/>
      <c r="QRZ1302" s="45"/>
      <c r="QSA1302" s="45"/>
      <c r="QSB1302" s="45"/>
      <c r="QSC1302" s="45"/>
      <c r="QSD1302" s="45"/>
      <c r="QSE1302" s="45"/>
      <c r="QSF1302" s="45"/>
      <c r="QSG1302" s="45"/>
      <c r="QSH1302" s="45"/>
      <c r="QSI1302" s="45"/>
      <c r="QSJ1302" s="45"/>
      <c r="QSK1302" s="45"/>
      <c r="QSL1302" s="45"/>
      <c r="QSM1302" s="45"/>
      <c r="QSN1302" s="45"/>
      <c r="QSO1302" s="45"/>
      <c r="QSP1302" s="45"/>
      <c r="QSQ1302" s="45"/>
      <c r="QSR1302" s="45"/>
      <c r="QSS1302" s="45"/>
      <c r="QST1302" s="45"/>
      <c r="QSU1302" s="45"/>
      <c r="QSV1302" s="45"/>
      <c r="QSW1302" s="45"/>
      <c r="QSX1302" s="45"/>
      <c r="QSY1302" s="45"/>
      <c r="QSZ1302" s="45"/>
      <c r="QTA1302" s="45"/>
      <c r="QTB1302" s="45"/>
      <c r="QTC1302" s="45"/>
      <c r="QTD1302" s="45"/>
      <c r="QTE1302" s="45"/>
      <c r="QTF1302" s="45"/>
      <c r="QTG1302" s="45"/>
      <c r="QTH1302" s="45"/>
      <c r="QTI1302" s="45"/>
      <c r="QTJ1302" s="45"/>
      <c r="QTK1302" s="45"/>
      <c r="QTL1302" s="45"/>
      <c r="QTM1302" s="45"/>
      <c r="QTN1302" s="45"/>
      <c r="QTO1302" s="45"/>
      <c r="QTP1302" s="45"/>
      <c r="QTQ1302" s="45"/>
      <c r="QTR1302" s="45"/>
      <c r="QTS1302" s="45"/>
      <c r="QTT1302" s="45"/>
      <c r="QTU1302" s="45"/>
      <c r="QTV1302" s="45"/>
      <c r="QTW1302" s="45"/>
      <c r="QTX1302" s="45"/>
      <c r="QTY1302" s="45"/>
      <c r="QTZ1302" s="45"/>
      <c r="QUA1302" s="45"/>
      <c r="QUB1302" s="45"/>
      <c r="QUC1302" s="45"/>
      <c r="QUD1302" s="45"/>
      <c r="QUE1302" s="45"/>
      <c r="QUF1302" s="45"/>
      <c r="QUG1302" s="45"/>
      <c r="QUH1302" s="45"/>
      <c r="QUI1302" s="45"/>
      <c r="QUJ1302" s="45"/>
      <c r="QUK1302" s="45"/>
      <c r="QUL1302" s="45"/>
      <c r="QUM1302" s="45"/>
      <c r="QUN1302" s="45"/>
      <c r="QUO1302" s="45"/>
      <c r="QUP1302" s="45"/>
      <c r="QUQ1302" s="45"/>
      <c r="QUR1302" s="45"/>
      <c r="QUS1302" s="45"/>
      <c r="QUT1302" s="45"/>
      <c r="QUU1302" s="45"/>
      <c r="QUV1302" s="45"/>
      <c r="QUW1302" s="45"/>
      <c r="QUX1302" s="45"/>
      <c r="QUY1302" s="45"/>
      <c r="QUZ1302" s="45"/>
      <c r="QVA1302" s="45"/>
      <c r="QVB1302" s="45"/>
      <c r="QVC1302" s="45"/>
      <c r="QVD1302" s="45"/>
      <c r="QVE1302" s="45"/>
      <c r="QVF1302" s="45"/>
      <c r="QVG1302" s="45"/>
      <c r="QVH1302" s="45"/>
      <c r="QVI1302" s="45"/>
      <c r="QVJ1302" s="45"/>
      <c r="QVK1302" s="45"/>
      <c r="QVL1302" s="45"/>
      <c r="QVM1302" s="45"/>
      <c r="QVN1302" s="45"/>
      <c r="QVO1302" s="45"/>
      <c r="QVP1302" s="45"/>
      <c r="QVQ1302" s="45"/>
      <c r="QVR1302" s="45"/>
      <c r="QVS1302" s="45"/>
      <c r="QVT1302" s="45"/>
      <c r="QVU1302" s="45"/>
      <c r="QVV1302" s="45"/>
      <c r="QVW1302" s="45"/>
      <c r="QVX1302" s="45"/>
      <c r="QVY1302" s="45"/>
      <c r="QVZ1302" s="45"/>
      <c r="QWA1302" s="45"/>
      <c r="QWB1302" s="45"/>
      <c r="QWC1302" s="45"/>
      <c r="QWD1302" s="45"/>
      <c r="QWE1302" s="45"/>
      <c r="QWF1302" s="45"/>
      <c r="QWG1302" s="45"/>
      <c r="QWH1302" s="45"/>
      <c r="QWI1302" s="45"/>
      <c r="QWJ1302" s="45"/>
      <c r="QWK1302" s="45"/>
      <c r="QWL1302" s="45"/>
      <c r="QWM1302" s="45"/>
      <c r="QWN1302" s="45"/>
      <c r="QWO1302" s="45"/>
      <c r="QWP1302" s="45"/>
      <c r="QWQ1302" s="45"/>
      <c r="QWR1302" s="45"/>
      <c r="QWS1302" s="45"/>
      <c r="QWT1302" s="45"/>
      <c r="QWU1302" s="45"/>
      <c r="QWV1302" s="45"/>
      <c r="QWW1302" s="45"/>
      <c r="QWX1302" s="45"/>
      <c r="QWY1302" s="45"/>
      <c r="QWZ1302" s="45"/>
      <c r="QXA1302" s="45"/>
      <c r="QXB1302" s="45"/>
      <c r="QXC1302" s="45"/>
      <c r="QXD1302" s="45"/>
      <c r="QXE1302" s="45"/>
      <c r="QXF1302" s="45"/>
      <c r="QXG1302" s="45"/>
      <c r="QXH1302" s="45"/>
      <c r="QXI1302" s="45"/>
      <c r="QXJ1302" s="45"/>
      <c r="QXK1302" s="45"/>
      <c r="QXL1302" s="45"/>
      <c r="QXM1302" s="45"/>
      <c r="QXN1302" s="45"/>
      <c r="QXO1302" s="45"/>
      <c r="QXP1302" s="45"/>
      <c r="QXQ1302" s="45"/>
      <c r="QXR1302" s="45"/>
      <c r="QXS1302" s="45"/>
      <c r="QXT1302" s="45"/>
      <c r="QXU1302" s="45"/>
      <c r="QXV1302" s="45"/>
      <c r="QXW1302" s="45"/>
      <c r="QXX1302" s="45"/>
      <c r="QXY1302" s="45"/>
      <c r="QXZ1302" s="45"/>
      <c r="QYA1302" s="45"/>
      <c r="QYB1302" s="45"/>
      <c r="QYC1302" s="45"/>
      <c r="QYD1302" s="45"/>
      <c r="QYE1302" s="45"/>
      <c r="QYF1302" s="45"/>
      <c r="QYG1302" s="45"/>
      <c r="QYH1302" s="45"/>
      <c r="QYI1302" s="45"/>
      <c r="QYJ1302" s="45"/>
      <c r="QYK1302" s="45"/>
      <c r="QYL1302" s="45"/>
      <c r="QYM1302" s="45"/>
      <c r="QYN1302" s="45"/>
      <c r="QYO1302" s="45"/>
      <c r="QYP1302" s="45"/>
      <c r="QYQ1302" s="45"/>
      <c r="QYR1302" s="45"/>
      <c r="QYS1302" s="45"/>
      <c r="QYT1302" s="45"/>
      <c r="QYU1302" s="45"/>
      <c r="QYV1302" s="45"/>
      <c r="QYW1302" s="45"/>
      <c r="QYX1302" s="45"/>
      <c r="QYY1302" s="45"/>
      <c r="QYZ1302" s="45"/>
      <c r="QZA1302" s="45"/>
      <c r="QZB1302" s="45"/>
      <c r="QZC1302" s="45"/>
      <c r="QZD1302" s="45"/>
      <c r="QZE1302" s="45"/>
      <c r="QZF1302" s="45"/>
      <c r="QZG1302" s="45"/>
      <c r="QZH1302" s="45"/>
      <c r="QZI1302" s="45"/>
      <c r="QZJ1302" s="45"/>
      <c r="QZK1302" s="45"/>
      <c r="QZL1302" s="45"/>
      <c r="QZM1302" s="45"/>
      <c r="QZN1302" s="45"/>
      <c r="QZO1302" s="45"/>
      <c r="QZP1302" s="45"/>
      <c r="QZQ1302" s="45"/>
      <c r="QZR1302" s="45"/>
      <c r="QZS1302" s="45"/>
      <c r="QZT1302" s="45"/>
      <c r="QZU1302" s="45"/>
      <c r="QZV1302" s="45"/>
      <c r="QZW1302" s="45"/>
      <c r="QZX1302" s="45"/>
      <c r="QZY1302" s="45"/>
      <c r="QZZ1302" s="45"/>
      <c r="RAA1302" s="45"/>
      <c r="RAB1302" s="45"/>
      <c r="RAC1302" s="45"/>
      <c r="RAD1302" s="45"/>
      <c r="RAE1302" s="45"/>
      <c r="RAF1302" s="45"/>
      <c r="RAG1302" s="45"/>
      <c r="RAH1302" s="45"/>
      <c r="RAI1302" s="45"/>
      <c r="RAJ1302" s="45"/>
      <c r="RAK1302" s="45"/>
      <c r="RAL1302" s="45"/>
      <c r="RAM1302" s="45"/>
      <c r="RAN1302" s="45"/>
      <c r="RAO1302" s="45"/>
      <c r="RAP1302" s="45"/>
      <c r="RAQ1302" s="45"/>
      <c r="RAR1302" s="45"/>
      <c r="RAS1302" s="45"/>
      <c r="RAT1302" s="45"/>
      <c r="RAU1302" s="45"/>
      <c r="RAV1302" s="45"/>
      <c r="RAW1302" s="45"/>
      <c r="RAX1302" s="45"/>
      <c r="RAY1302" s="45"/>
      <c r="RAZ1302" s="45"/>
      <c r="RBA1302" s="45"/>
      <c r="RBB1302" s="45"/>
      <c r="RBC1302" s="45"/>
      <c r="RBD1302" s="45"/>
      <c r="RBE1302" s="45"/>
      <c r="RBF1302" s="45"/>
      <c r="RBG1302" s="45"/>
      <c r="RBH1302" s="45"/>
      <c r="RBI1302" s="45"/>
      <c r="RBJ1302" s="45"/>
      <c r="RBK1302" s="45"/>
      <c r="RBL1302" s="45"/>
      <c r="RBM1302" s="45"/>
      <c r="RBN1302" s="45"/>
      <c r="RBO1302" s="45"/>
      <c r="RBP1302" s="45"/>
      <c r="RBQ1302" s="45"/>
      <c r="RBR1302" s="45"/>
      <c r="RBS1302" s="45"/>
      <c r="RBT1302" s="45"/>
      <c r="RBU1302" s="45"/>
      <c r="RBV1302" s="45"/>
      <c r="RBW1302" s="45"/>
      <c r="RBX1302" s="45"/>
      <c r="RBY1302" s="45"/>
      <c r="RBZ1302" s="45"/>
      <c r="RCA1302" s="45"/>
      <c r="RCB1302" s="45"/>
      <c r="RCC1302" s="45"/>
      <c r="RCD1302" s="45"/>
      <c r="RCE1302" s="45"/>
      <c r="RCF1302" s="45"/>
      <c r="RCG1302" s="45"/>
      <c r="RCH1302" s="45"/>
      <c r="RCI1302" s="45"/>
      <c r="RCJ1302" s="45"/>
      <c r="RCK1302" s="45"/>
      <c r="RCL1302" s="45"/>
      <c r="RCM1302" s="45"/>
      <c r="RCN1302" s="45"/>
      <c r="RCO1302" s="45"/>
      <c r="RCP1302" s="45"/>
      <c r="RCQ1302" s="45"/>
      <c r="RCR1302" s="45"/>
      <c r="RCS1302" s="45"/>
      <c r="RCT1302" s="45"/>
      <c r="RCU1302" s="45"/>
      <c r="RCV1302" s="45"/>
      <c r="RCW1302" s="45"/>
      <c r="RCX1302" s="45"/>
      <c r="RCY1302" s="45"/>
      <c r="RCZ1302" s="45"/>
      <c r="RDA1302" s="45"/>
      <c r="RDB1302" s="45"/>
      <c r="RDC1302" s="45"/>
      <c r="RDD1302" s="45"/>
      <c r="RDE1302" s="45"/>
      <c r="RDF1302" s="45"/>
      <c r="RDG1302" s="45"/>
      <c r="RDH1302" s="45"/>
      <c r="RDI1302" s="45"/>
      <c r="RDJ1302" s="45"/>
      <c r="RDK1302" s="45"/>
      <c r="RDL1302" s="45"/>
      <c r="RDM1302" s="45"/>
      <c r="RDN1302" s="45"/>
      <c r="RDO1302" s="45"/>
      <c r="RDP1302" s="45"/>
      <c r="RDQ1302" s="45"/>
      <c r="RDR1302" s="45"/>
      <c r="RDS1302" s="45"/>
      <c r="RDT1302" s="45"/>
      <c r="RDU1302" s="45"/>
      <c r="RDV1302" s="45"/>
      <c r="RDW1302" s="45"/>
      <c r="RDX1302" s="45"/>
      <c r="RDY1302" s="45"/>
      <c r="RDZ1302" s="45"/>
      <c r="REA1302" s="45"/>
      <c r="REB1302" s="45"/>
      <c r="REC1302" s="45"/>
      <c r="RED1302" s="45"/>
      <c r="REE1302" s="45"/>
      <c r="REF1302" s="45"/>
      <c r="REG1302" s="45"/>
      <c r="REH1302" s="45"/>
      <c r="REI1302" s="45"/>
      <c r="REJ1302" s="45"/>
      <c r="REK1302" s="45"/>
      <c r="REL1302" s="45"/>
      <c r="REM1302" s="45"/>
      <c r="REN1302" s="45"/>
      <c r="REO1302" s="45"/>
      <c r="REP1302" s="45"/>
      <c r="REQ1302" s="45"/>
      <c r="RER1302" s="45"/>
      <c r="RES1302" s="45"/>
      <c r="RET1302" s="45"/>
      <c r="REU1302" s="45"/>
      <c r="REV1302" s="45"/>
      <c r="REW1302" s="45"/>
      <c r="REX1302" s="45"/>
      <c r="REY1302" s="45"/>
      <c r="REZ1302" s="45"/>
      <c r="RFA1302" s="45"/>
      <c r="RFB1302" s="45"/>
      <c r="RFC1302" s="45"/>
      <c r="RFD1302" s="45"/>
      <c r="RFE1302" s="45"/>
      <c r="RFF1302" s="45"/>
      <c r="RFG1302" s="45"/>
      <c r="RFH1302" s="45"/>
      <c r="RFI1302" s="45"/>
      <c r="RFJ1302" s="45"/>
      <c r="RFK1302" s="45"/>
      <c r="RFL1302" s="45"/>
      <c r="RFM1302" s="45"/>
      <c r="RFN1302" s="45"/>
      <c r="RFO1302" s="45"/>
      <c r="RFP1302" s="45"/>
      <c r="RFQ1302" s="45"/>
      <c r="RFR1302" s="45"/>
      <c r="RFS1302" s="45"/>
      <c r="RFT1302" s="45"/>
      <c r="RFU1302" s="45"/>
      <c r="RFV1302" s="45"/>
      <c r="RFW1302" s="45"/>
      <c r="RFX1302" s="45"/>
      <c r="RFY1302" s="45"/>
      <c r="RFZ1302" s="45"/>
      <c r="RGA1302" s="45"/>
      <c r="RGB1302" s="45"/>
      <c r="RGC1302" s="45"/>
      <c r="RGD1302" s="45"/>
      <c r="RGE1302" s="45"/>
      <c r="RGF1302" s="45"/>
      <c r="RGG1302" s="45"/>
      <c r="RGH1302" s="45"/>
      <c r="RGI1302" s="45"/>
      <c r="RGJ1302" s="45"/>
      <c r="RGK1302" s="45"/>
      <c r="RGL1302" s="45"/>
      <c r="RGM1302" s="45"/>
      <c r="RGN1302" s="45"/>
      <c r="RGO1302" s="45"/>
      <c r="RGP1302" s="45"/>
      <c r="RGQ1302" s="45"/>
      <c r="RGR1302" s="45"/>
      <c r="RGS1302" s="45"/>
      <c r="RGT1302" s="45"/>
      <c r="RGU1302" s="45"/>
      <c r="RGV1302" s="45"/>
      <c r="RGW1302" s="45"/>
      <c r="RGX1302" s="45"/>
      <c r="RGY1302" s="45"/>
      <c r="RGZ1302" s="45"/>
      <c r="RHA1302" s="45"/>
      <c r="RHB1302" s="45"/>
      <c r="RHC1302" s="45"/>
      <c r="RHD1302" s="45"/>
      <c r="RHE1302" s="45"/>
      <c r="RHF1302" s="45"/>
      <c r="RHG1302" s="45"/>
      <c r="RHH1302" s="45"/>
      <c r="RHI1302" s="45"/>
      <c r="RHJ1302" s="45"/>
      <c r="RHK1302" s="45"/>
      <c r="RHL1302" s="45"/>
      <c r="RHM1302" s="45"/>
      <c r="RHN1302" s="45"/>
      <c r="RHO1302" s="45"/>
      <c r="RHP1302" s="45"/>
      <c r="RHQ1302" s="45"/>
      <c r="RHR1302" s="45"/>
      <c r="RHS1302" s="45"/>
      <c r="RHT1302" s="45"/>
      <c r="RHU1302" s="45"/>
      <c r="RHV1302" s="45"/>
      <c r="RHW1302" s="45"/>
      <c r="RHX1302" s="45"/>
      <c r="RHY1302" s="45"/>
      <c r="RHZ1302" s="45"/>
      <c r="RIA1302" s="45"/>
      <c r="RIB1302" s="45"/>
      <c r="RIC1302" s="45"/>
      <c r="RID1302" s="45"/>
      <c r="RIE1302" s="45"/>
      <c r="RIF1302" s="45"/>
      <c r="RIG1302" s="45"/>
      <c r="RIH1302" s="45"/>
      <c r="RII1302" s="45"/>
      <c r="RIJ1302" s="45"/>
      <c r="RIK1302" s="45"/>
      <c r="RIL1302" s="45"/>
      <c r="RIM1302" s="45"/>
      <c r="RIN1302" s="45"/>
      <c r="RIO1302" s="45"/>
      <c r="RIP1302" s="45"/>
      <c r="RIQ1302" s="45"/>
      <c r="RIR1302" s="45"/>
      <c r="RIS1302" s="45"/>
      <c r="RIT1302" s="45"/>
      <c r="RIU1302" s="45"/>
      <c r="RIV1302" s="45"/>
      <c r="RIW1302" s="45"/>
      <c r="RIX1302" s="45"/>
      <c r="RIY1302" s="45"/>
      <c r="RIZ1302" s="45"/>
      <c r="RJA1302" s="45"/>
      <c r="RJB1302" s="45"/>
      <c r="RJC1302" s="45"/>
      <c r="RJD1302" s="45"/>
      <c r="RJE1302" s="45"/>
      <c r="RJF1302" s="45"/>
      <c r="RJG1302" s="45"/>
      <c r="RJH1302" s="45"/>
      <c r="RJI1302" s="45"/>
      <c r="RJJ1302" s="45"/>
      <c r="RJK1302" s="45"/>
      <c r="RJL1302" s="45"/>
      <c r="RJM1302" s="45"/>
      <c r="RJN1302" s="45"/>
      <c r="RJO1302" s="45"/>
      <c r="RJP1302" s="45"/>
      <c r="RJQ1302" s="45"/>
      <c r="RJR1302" s="45"/>
      <c r="RJS1302" s="45"/>
      <c r="RJT1302" s="45"/>
      <c r="RJU1302" s="45"/>
      <c r="RJV1302" s="45"/>
      <c r="RJW1302" s="45"/>
      <c r="RJX1302" s="45"/>
      <c r="RJY1302" s="45"/>
      <c r="RJZ1302" s="45"/>
      <c r="RKA1302" s="45"/>
      <c r="RKB1302" s="45"/>
      <c r="RKC1302" s="45"/>
      <c r="RKD1302" s="45"/>
      <c r="RKE1302" s="45"/>
      <c r="RKF1302" s="45"/>
      <c r="RKG1302" s="45"/>
      <c r="RKH1302" s="45"/>
      <c r="RKI1302" s="45"/>
      <c r="RKJ1302" s="45"/>
      <c r="RKK1302" s="45"/>
      <c r="RKL1302" s="45"/>
      <c r="RKM1302" s="45"/>
      <c r="RKN1302" s="45"/>
      <c r="RKO1302" s="45"/>
      <c r="RKP1302" s="45"/>
      <c r="RKQ1302" s="45"/>
      <c r="RKR1302" s="45"/>
      <c r="RKS1302" s="45"/>
      <c r="RKT1302" s="45"/>
      <c r="RKU1302" s="45"/>
      <c r="RKV1302" s="45"/>
      <c r="RKW1302" s="45"/>
      <c r="RKX1302" s="45"/>
      <c r="RKY1302" s="45"/>
      <c r="RKZ1302" s="45"/>
      <c r="RLA1302" s="45"/>
      <c r="RLB1302" s="45"/>
      <c r="RLC1302" s="45"/>
      <c r="RLD1302" s="45"/>
      <c r="RLE1302" s="45"/>
      <c r="RLF1302" s="45"/>
      <c r="RLG1302" s="45"/>
      <c r="RLH1302" s="45"/>
      <c r="RLI1302" s="45"/>
      <c r="RLJ1302" s="45"/>
      <c r="RLK1302" s="45"/>
      <c r="RLL1302" s="45"/>
      <c r="RLM1302" s="45"/>
      <c r="RLN1302" s="45"/>
      <c r="RLO1302" s="45"/>
      <c r="RLP1302" s="45"/>
      <c r="RLQ1302" s="45"/>
      <c r="RLR1302" s="45"/>
      <c r="RLS1302" s="45"/>
      <c r="RLT1302" s="45"/>
      <c r="RLU1302" s="45"/>
      <c r="RLV1302" s="45"/>
      <c r="RLW1302" s="45"/>
      <c r="RLX1302" s="45"/>
      <c r="RLY1302" s="45"/>
      <c r="RLZ1302" s="45"/>
      <c r="RMA1302" s="45"/>
      <c r="RMB1302" s="45"/>
      <c r="RMC1302" s="45"/>
      <c r="RMD1302" s="45"/>
      <c r="RME1302" s="45"/>
      <c r="RMF1302" s="45"/>
      <c r="RMG1302" s="45"/>
      <c r="RMH1302" s="45"/>
      <c r="RMI1302" s="45"/>
      <c r="RMJ1302" s="45"/>
      <c r="RMK1302" s="45"/>
      <c r="RML1302" s="45"/>
      <c r="RMM1302" s="45"/>
      <c r="RMN1302" s="45"/>
      <c r="RMO1302" s="45"/>
      <c r="RMP1302" s="45"/>
      <c r="RMQ1302" s="45"/>
      <c r="RMR1302" s="45"/>
      <c r="RMS1302" s="45"/>
      <c r="RMT1302" s="45"/>
      <c r="RMU1302" s="45"/>
      <c r="RMV1302" s="45"/>
      <c r="RMW1302" s="45"/>
      <c r="RMX1302" s="45"/>
      <c r="RMY1302" s="45"/>
      <c r="RMZ1302" s="45"/>
      <c r="RNA1302" s="45"/>
      <c r="RNB1302" s="45"/>
      <c r="RNC1302" s="45"/>
      <c r="RND1302" s="45"/>
      <c r="RNE1302" s="45"/>
      <c r="RNF1302" s="45"/>
      <c r="RNG1302" s="45"/>
      <c r="RNH1302" s="45"/>
      <c r="RNI1302" s="45"/>
      <c r="RNJ1302" s="45"/>
      <c r="RNK1302" s="45"/>
      <c r="RNL1302" s="45"/>
      <c r="RNM1302" s="45"/>
      <c r="RNN1302" s="45"/>
      <c r="RNO1302" s="45"/>
      <c r="RNP1302" s="45"/>
      <c r="RNQ1302" s="45"/>
      <c r="RNR1302" s="45"/>
      <c r="RNS1302" s="45"/>
      <c r="RNT1302" s="45"/>
      <c r="RNU1302" s="45"/>
      <c r="RNV1302" s="45"/>
      <c r="RNW1302" s="45"/>
      <c r="RNX1302" s="45"/>
      <c r="RNY1302" s="45"/>
      <c r="RNZ1302" s="45"/>
      <c r="ROA1302" s="45"/>
      <c r="ROB1302" s="45"/>
      <c r="ROC1302" s="45"/>
      <c r="ROD1302" s="45"/>
      <c r="ROE1302" s="45"/>
      <c r="ROF1302" s="45"/>
      <c r="ROG1302" s="45"/>
      <c r="ROH1302" s="45"/>
      <c r="ROI1302" s="45"/>
      <c r="ROJ1302" s="45"/>
      <c r="ROK1302" s="45"/>
      <c r="ROL1302" s="45"/>
      <c r="ROM1302" s="45"/>
      <c r="RON1302" s="45"/>
      <c r="ROO1302" s="45"/>
      <c r="ROP1302" s="45"/>
      <c r="ROQ1302" s="45"/>
      <c r="ROR1302" s="45"/>
      <c r="ROS1302" s="45"/>
      <c r="ROT1302" s="45"/>
      <c r="ROU1302" s="45"/>
      <c r="ROV1302" s="45"/>
      <c r="ROW1302" s="45"/>
      <c r="ROX1302" s="45"/>
      <c r="ROY1302" s="45"/>
      <c r="ROZ1302" s="45"/>
      <c r="RPA1302" s="45"/>
      <c r="RPB1302" s="45"/>
      <c r="RPC1302" s="45"/>
      <c r="RPD1302" s="45"/>
      <c r="RPE1302" s="45"/>
      <c r="RPF1302" s="45"/>
      <c r="RPG1302" s="45"/>
      <c r="RPH1302" s="45"/>
      <c r="RPI1302" s="45"/>
      <c r="RPJ1302" s="45"/>
      <c r="RPK1302" s="45"/>
      <c r="RPL1302" s="45"/>
      <c r="RPM1302" s="45"/>
      <c r="RPN1302" s="45"/>
      <c r="RPO1302" s="45"/>
      <c r="RPP1302" s="45"/>
      <c r="RPQ1302" s="45"/>
      <c r="RPR1302" s="45"/>
      <c r="RPS1302" s="45"/>
      <c r="RPT1302" s="45"/>
      <c r="RPU1302" s="45"/>
      <c r="RPV1302" s="45"/>
      <c r="RPW1302" s="45"/>
      <c r="RPX1302" s="45"/>
      <c r="RPY1302" s="45"/>
      <c r="RPZ1302" s="45"/>
      <c r="RQA1302" s="45"/>
      <c r="RQB1302" s="45"/>
      <c r="RQC1302" s="45"/>
      <c r="RQD1302" s="45"/>
      <c r="RQE1302" s="45"/>
      <c r="RQF1302" s="45"/>
      <c r="RQG1302" s="45"/>
      <c r="RQH1302" s="45"/>
      <c r="RQI1302" s="45"/>
      <c r="RQJ1302" s="45"/>
      <c r="RQK1302" s="45"/>
      <c r="RQL1302" s="45"/>
      <c r="RQM1302" s="45"/>
      <c r="RQN1302" s="45"/>
      <c r="RQO1302" s="45"/>
      <c r="RQP1302" s="45"/>
      <c r="RQQ1302" s="45"/>
      <c r="RQR1302" s="45"/>
      <c r="RQS1302" s="45"/>
      <c r="RQT1302" s="45"/>
      <c r="RQU1302" s="45"/>
      <c r="RQV1302" s="45"/>
      <c r="RQW1302" s="45"/>
      <c r="RQX1302" s="45"/>
      <c r="RQY1302" s="45"/>
      <c r="RQZ1302" s="45"/>
      <c r="RRA1302" s="45"/>
      <c r="RRB1302" s="45"/>
      <c r="RRC1302" s="45"/>
      <c r="RRD1302" s="45"/>
      <c r="RRE1302" s="45"/>
      <c r="RRF1302" s="45"/>
      <c r="RRG1302" s="45"/>
      <c r="RRH1302" s="45"/>
      <c r="RRI1302" s="45"/>
      <c r="RRJ1302" s="45"/>
      <c r="RRK1302" s="45"/>
      <c r="RRL1302" s="45"/>
      <c r="RRM1302" s="45"/>
      <c r="RRN1302" s="45"/>
      <c r="RRO1302" s="45"/>
      <c r="RRP1302" s="45"/>
      <c r="RRQ1302" s="45"/>
      <c r="RRR1302" s="45"/>
      <c r="RRS1302" s="45"/>
      <c r="RRT1302" s="45"/>
      <c r="RRU1302" s="45"/>
      <c r="RRV1302" s="45"/>
      <c r="RRW1302" s="45"/>
      <c r="RRX1302" s="45"/>
      <c r="RRY1302" s="45"/>
      <c r="RRZ1302" s="45"/>
      <c r="RSA1302" s="45"/>
      <c r="RSB1302" s="45"/>
      <c r="RSC1302" s="45"/>
      <c r="RSD1302" s="45"/>
      <c r="RSE1302" s="45"/>
      <c r="RSF1302" s="45"/>
      <c r="RSG1302" s="45"/>
      <c r="RSH1302" s="45"/>
      <c r="RSI1302" s="45"/>
      <c r="RSJ1302" s="45"/>
      <c r="RSK1302" s="45"/>
      <c r="RSL1302" s="45"/>
      <c r="RSM1302" s="45"/>
      <c r="RSN1302" s="45"/>
      <c r="RSO1302" s="45"/>
      <c r="RSP1302" s="45"/>
      <c r="RSQ1302" s="45"/>
      <c r="RSR1302" s="45"/>
      <c r="RSS1302" s="45"/>
      <c r="RST1302" s="45"/>
      <c r="RSU1302" s="45"/>
      <c r="RSV1302" s="45"/>
      <c r="RSW1302" s="45"/>
      <c r="RSX1302" s="45"/>
      <c r="RSY1302" s="45"/>
      <c r="RSZ1302" s="45"/>
      <c r="RTA1302" s="45"/>
      <c r="RTB1302" s="45"/>
      <c r="RTC1302" s="45"/>
      <c r="RTD1302" s="45"/>
      <c r="RTE1302" s="45"/>
      <c r="RTF1302" s="45"/>
      <c r="RTG1302" s="45"/>
      <c r="RTH1302" s="45"/>
      <c r="RTI1302" s="45"/>
      <c r="RTJ1302" s="45"/>
      <c r="RTK1302" s="45"/>
      <c r="RTL1302" s="45"/>
      <c r="RTM1302" s="45"/>
      <c r="RTN1302" s="45"/>
      <c r="RTO1302" s="45"/>
      <c r="RTP1302" s="45"/>
      <c r="RTQ1302" s="45"/>
      <c r="RTR1302" s="45"/>
      <c r="RTS1302" s="45"/>
      <c r="RTT1302" s="45"/>
      <c r="RTU1302" s="45"/>
      <c r="RTV1302" s="45"/>
      <c r="RTW1302" s="45"/>
      <c r="RTX1302" s="45"/>
      <c r="RTY1302" s="45"/>
      <c r="RTZ1302" s="45"/>
      <c r="RUA1302" s="45"/>
      <c r="RUB1302" s="45"/>
      <c r="RUC1302" s="45"/>
      <c r="RUD1302" s="45"/>
      <c r="RUE1302" s="45"/>
      <c r="RUF1302" s="45"/>
      <c r="RUG1302" s="45"/>
      <c r="RUH1302" s="45"/>
      <c r="RUI1302" s="45"/>
      <c r="RUJ1302" s="45"/>
      <c r="RUK1302" s="45"/>
      <c r="RUL1302" s="45"/>
      <c r="RUM1302" s="45"/>
      <c r="RUN1302" s="45"/>
      <c r="RUO1302" s="45"/>
      <c r="RUP1302" s="45"/>
      <c r="RUQ1302" s="45"/>
      <c r="RUR1302" s="45"/>
      <c r="RUS1302" s="45"/>
      <c r="RUT1302" s="45"/>
      <c r="RUU1302" s="45"/>
      <c r="RUV1302" s="45"/>
      <c r="RUW1302" s="45"/>
      <c r="RUX1302" s="45"/>
      <c r="RUY1302" s="45"/>
      <c r="RUZ1302" s="45"/>
      <c r="RVA1302" s="45"/>
      <c r="RVB1302" s="45"/>
      <c r="RVC1302" s="45"/>
      <c r="RVD1302" s="45"/>
      <c r="RVE1302" s="45"/>
      <c r="RVF1302" s="45"/>
      <c r="RVG1302" s="45"/>
      <c r="RVH1302" s="45"/>
      <c r="RVI1302" s="45"/>
      <c r="RVJ1302" s="45"/>
      <c r="RVK1302" s="45"/>
      <c r="RVL1302" s="45"/>
      <c r="RVM1302" s="45"/>
      <c r="RVN1302" s="45"/>
      <c r="RVO1302" s="45"/>
      <c r="RVP1302" s="45"/>
      <c r="RVQ1302" s="45"/>
      <c r="RVR1302" s="45"/>
      <c r="RVS1302" s="45"/>
      <c r="RVT1302" s="45"/>
      <c r="RVU1302" s="45"/>
      <c r="RVV1302" s="45"/>
      <c r="RVW1302" s="45"/>
      <c r="RVX1302" s="45"/>
      <c r="RVY1302" s="45"/>
      <c r="RVZ1302" s="45"/>
      <c r="RWA1302" s="45"/>
      <c r="RWB1302" s="45"/>
      <c r="RWC1302" s="45"/>
      <c r="RWD1302" s="45"/>
      <c r="RWE1302" s="45"/>
      <c r="RWF1302" s="45"/>
      <c r="RWG1302" s="45"/>
      <c r="RWH1302" s="45"/>
      <c r="RWI1302" s="45"/>
      <c r="RWJ1302" s="45"/>
      <c r="RWK1302" s="45"/>
      <c r="RWL1302" s="45"/>
      <c r="RWM1302" s="45"/>
      <c r="RWN1302" s="45"/>
      <c r="RWO1302" s="45"/>
      <c r="RWP1302" s="45"/>
      <c r="RWQ1302" s="45"/>
      <c r="RWR1302" s="45"/>
      <c r="RWS1302" s="45"/>
      <c r="RWT1302" s="45"/>
      <c r="RWU1302" s="45"/>
      <c r="RWV1302" s="45"/>
      <c r="RWW1302" s="45"/>
      <c r="RWX1302" s="45"/>
      <c r="RWY1302" s="45"/>
      <c r="RWZ1302" s="45"/>
      <c r="RXA1302" s="45"/>
      <c r="RXB1302" s="45"/>
      <c r="RXC1302" s="45"/>
      <c r="RXD1302" s="45"/>
      <c r="RXE1302" s="45"/>
      <c r="RXF1302" s="45"/>
      <c r="RXG1302" s="45"/>
      <c r="RXH1302" s="45"/>
      <c r="RXI1302" s="45"/>
      <c r="RXJ1302" s="45"/>
      <c r="RXK1302" s="45"/>
      <c r="RXL1302" s="45"/>
      <c r="RXM1302" s="45"/>
      <c r="RXN1302" s="45"/>
      <c r="RXO1302" s="45"/>
      <c r="RXP1302" s="45"/>
      <c r="RXQ1302" s="45"/>
      <c r="RXR1302" s="45"/>
      <c r="RXS1302" s="45"/>
      <c r="RXT1302" s="45"/>
      <c r="RXU1302" s="45"/>
      <c r="RXV1302" s="45"/>
      <c r="RXW1302" s="45"/>
      <c r="RXX1302" s="45"/>
      <c r="RXY1302" s="45"/>
      <c r="RXZ1302" s="45"/>
      <c r="RYA1302" s="45"/>
      <c r="RYB1302" s="45"/>
      <c r="RYC1302" s="45"/>
      <c r="RYD1302" s="45"/>
      <c r="RYE1302" s="45"/>
      <c r="RYF1302" s="45"/>
      <c r="RYG1302" s="45"/>
      <c r="RYH1302" s="45"/>
      <c r="RYI1302" s="45"/>
      <c r="RYJ1302" s="45"/>
      <c r="RYK1302" s="45"/>
      <c r="RYL1302" s="45"/>
      <c r="RYM1302" s="45"/>
      <c r="RYN1302" s="45"/>
      <c r="RYO1302" s="45"/>
      <c r="RYP1302" s="45"/>
      <c r="RYQ1302" s="45"/>
      <c r="RYR1302" s="45"/>
      <c r="RYS1302" s="45"/>
      <c r="RYT1302" s="45"/>
      <c r="RYU1302" s="45"/>
      <c r="RYV1302" s="45"/>
      <c r="RYW1302" s="45"/>
      <c r="RYX1302" s="45"/>
      <c r="RYY1302" s="45"/>
      <c r="RYZ1302" s="45"/>
      <c r="RZA1302" s="45"/>
      <c r="RZB1302" s="45"/>
      <c r="RZC1302" s="45"/>
      <c r="RZD1302" s="45"/>
      <c r="RZE1302" s="45"/>
      <c r="RZF1302" s="45"/>
      <c r="RZG1302" s="45"/>
      <c r="RZH1302" s="45"/>
      <c r="RZI1302" s="45"/>
      <c r="RZJ1302" s="45"/>
      <c r="RZK1302" s="45"/>
      <c r="RZL1302" s="45"/>
      <c r="RZM1302" s="45"/>
      <c r="RZN1302" s="45"/>
      <c r="RZO1302" s="45"/>
      <c r="RZP1302" s="45"/>
      <c r="RZQ1302" s="45"/>
      <c r="RZR1302" s="45"/>
      <c r="RZS1302" s="45"/>
      <c r="RZT1302" s="45"/>
      <c r="RZU1302" s="45"/>
      <c r="RZV1302" s="45"/>
      <c r="RZW1302" s="45"/>
      <c r="RZX1302" s="45"/>
      <c r="RZY1302" s="45"/>
      <c r="RZZ1302" s="45"/>
      <c r="SAA1302" s="45"/>
      <c r="SAB1302" s="45"/>
      <c r="SAC1302" s="45"/>
      <c r="SAD1302" s="45"/>
      <c r="SAE1302" s="45"/>
      <c r="SAF1302" s="45"/>
      <c r="SAG1302" s="45"/>
      <c r="SAH1302" s="45"/>
      <c r="SAI1302" s="45"/>
      <c r="SAJ1302" s="45"/>
      <c r="SAK1302" s="45"/>
      <c r="SAL1302" s="45"/>
      <c r="SAM1302" s="45"/>
      <c r="SAN1302" s="45"/>
      <c r="SAO1302" s="45"/>
      <c r="SAP1302" s="45"/>
      <c r="SAQ1302" s="45"/>
      <c r="SAR1302" s="45"/>
      <c r="SAS1302" s="45"/>
      <c r="SAT1302" s="45"/>
      <c r="SAU1302" s="45"/>
      <c r="SAV1302" s="45"/>
      <c r="SAW1302" s="45"/>
      <c r="SAX1302" s="45"/>
      <c r="SAY1302" s="45"/>
      <c r="SAZ1302" s="45"/>
      <c r="SBA1302" s="45"/>
      <c r="SBB1302" s="45"/>
      <c r="SBC1302" s="45"/>
      <c r="SBD1302" s="45"/>
      <c r="SBE1302" s="45"/>
      <c r="SBF1302" s="45"/>
      <c r="SBG1302" s="45"/>
      <c r="SBH1302" s="45"/>
      <c r="SBI1302" s="45"/>
      <c r="SBJ1302" s="45"/>
      <c r="SBK1302" s="45"/>
      <c r="SBL1302" s="45"/>
      <c r="SBM1302" s="45"/>
      <c r="SBN1302" s="45"/>
      <c r="SBO1302" s="45"/>
      <c r="SBP1302" s="45"/>
      <c r="SBQ1302" s="45"/>
      <c r="SBR1302" s="45"/>
      <c r="SBS1302" s="45"/>
      <c r="SBT1302" s="45"/>
      <c r="SBU1302" s="45"/>
      <c r="SBV1302" s="45"/>
      <c r="SBW1302" s="45"/>
      <c r="SBX1302" s="45"/>
      <c r="SBY1302" s="45"/>
      <c r="SBZ1302" s="45"/>
      <c r="SCA1302" s="45"/>
      <c r="SCB1302" s="45"/>
      <c r="SCC1302" s="45"/>
      <c r="SCD1302" s="45"/>
      <c r="SCE1302" s="45"/>
      <c r="SCF1302" s="45"/>
      <c r="SCG1302" s="45"/>
      <c r="SCH1302" s="45"/>
      <c r="SCI1302" s="45"/>
      <c r="SCJ1302" s="45"/>
      <c r="SCK1302" s="45"/>
      <c r="SCL1302" s="45"/>
      <c r="SCM1302" s="45"/>
      <c r="SCN1302" s="45"/>
      <c r="SCO1302" s="45"/>
      <c r="SCP1302" s="45"/>
      <c r="SCQ1302" s="45"/>
      <c r="SCR1302" s="45"/>
      <c r="SCS1302" s="45"/>
      <c r="SCT1302" s="45"/>
      <c r="SCU1302" s="45"/>
      <c r="SCV1302" s="45"/>
      <c r="SCW1302" s="45"/>
      <c r="SCX1302" s="45"/>
      <c r="SCY1302" s="45"/>
      <c r="SCZ1302" s="45"/>
      <c r="SDA1302" s="45"/>
      <c r="SDB1302" s="45"/>
      <c r="SDC1302" s="45"/>
      <c r="SDD1302" s="45"/>
      <c r="SDE1302" s="45"/>
      <c r="SDF1302" s="45"/>
      <c r="SDG1302" s="45"/>
      <c r="SDH1302" s="45"/>
      <c r="SDI1302" s="45"/>
      <c r="SDJ1302" s="45"/>
      <c r="SDK1302" s="45"/>
      <c r="SDL1302" s="45"/>
      <c r="SDM1302" s="45"/>
      <c r="SDN1302" s="45"/>
      <c r="SDO1302" s="45"/>
      <c r="SDP1302" s="45"/>
      <c r="SDQ1302" s="45"/>
      <c r="SDR1302" s="45"/>
      <c r="SDS1302" s="45"/>
      <c r="SDT1302" s="45"/>
      <c r="SDU1302" s="45"/>
      <c r="SDV1302" s="45"/>
      <c r="SDW1302" s="45"/>
      <c r="SDX1302" s="45"/>
      <c r="SDY1302" s="45"/>
      <c r="SDZ1302" s="45"/>
      <c r="SEA1302" s="45"/>
      <c r="SEB1302" s="45"/>
      <c r="SEC1302" s="45"/>
      <c r="SED1302" s="45"/>
      <c r="SEE1302" s="45"/>
      <c r="SEF1302" s="45"/>
      <c r="SEG1302" s="45"/>
      <c r="SEH1302" s="45"/>
      <c r="SEI1302" s="45"/>
      <c r="SEJ1302" s="45"/>
      <c r="SEK1302" s="45"/>
      <c r="SEL1302" s="45"/>
      <c r="SEM1302" s="45"/>
      <c r="SEN1302" s="45"/>
      <c r="SEO1302" s="45"/>
      <c r="SEP1302" s="45"/>
      <c r="SEQ1302" s="45"/>
      <c r="SER1302" s="45"/>
      <c r="SES1302" s="45"/>
      <c r="SET1302" s="45"/>
      <c r="SEU1302" s="45"/>
      <c r="SEV1302" s="45"/>
      <c r="SEW1302" s="45"/>
      <c r="SEX1302" s="45"/>
      <c r="SEY1302" s="45"/>
      <c r="SEZ1302" s="45"/>
      <c r="SFA1302" s="45"/>
      <c r="SFB1302" s="45"/>
      <c r="SFC1302" s="45"/>
      <c r="SFD1302" s="45"/>
      <c r="SFE1302" s="45"/>
      <c r="SFF1302" s="45"/>
      <c r="SFG1302" s="45"/>
      <c r="SFH1302" s="45"/>
      <c r="SFI1302" s="45"/>
      <c r="SFJ1302" s="45"/>
      <c r="SFK1302" s="45"/>
      <c r="SFL1302" s="45"/>
      <c r="SFM1302" s="45"/>
      <c r="SFN1302" s="45"/>
      <c r="SFO1302" s="45"/>
      <c r="SFP1302" s="45"/>
      <c r="SFQ1302" s="45"/>
      <c r="SFR1302" s="45"/>
      <c r="SFS1302" s="45"/>
      <c r="SFT1302" s="45"/>
      <c r="SFU1302" s="45"/>
      <c r="SFV1302" s="45"/>
      <c r="SFW1302" s="45"/>
      <c r="SFX1302" s="45"/>
      <c r="SFY1302" s="45"/>
      <c r="SFZ1302" s="45"/>
      <c r="SGA1302" s="45"/>
      <c r="SGB1302" s="45"/>
      <c r="SGC1302" s="45"/>
      <c r="SGD1302" s="45"/>
      <c r="SGE1302" s="45"/>
      <c r="SGF1302" s="45"/>
      <c r="SGG1302" s="45"/>
      <c r="SGH1302" s="45"/>
      <c r="SGI1302" s="45"/>
      <c r="SGJ1302" s="45"/>
      <c r="SGK1302" s="45"/>
      <c r="SGL1302" s="45"/>
      <c r="SGM1302" s="45"/>
      <c r="SGN1302" s="45"/>
      <c r="SGO1302" s="45"/>
      <c r="SGP1302" s="45"/>
      <c r="SGQ1302" s="45"/>
      <c r="SGR1302" s="45"/>
      <c r="SGS1302" s="45"/>
      <c r="SGT1302" s="45"/>
      <c r="SGU1302" s="45"/>
      <c r="SGV1302" s="45"/>
      <c r="SGW1302" s="45"/>
      <c r="SGX1302" s="45"/>
      <c r="SGY1302" s="45"/>
      <c r="SGZ1302" s="45"/>
      <c r="SHA1302" s="45"/>
      <c r="SHB1302" s="45"/>
      <c r="SHC1302" s="45"/>
      <c r="SHD1302" s="45"/>
      <c r="SHE1302" s="45"/>
      <c r="SHF1302" s="45"/>
      <c r="SHG1302" s="45"/>
      <c r="SHH1302" s="45"/>
      <c r="SHI1302" s="45"/>
      <c r="SHJ1302" s="45"/>
      <c r="SHK1302" s="45"/>
      <c r="SHL1302" s="45"/>
      <c r="SHM1302" s="45"/>
      <c r="SHN1302" s="45"/>
      <c r="SHO1302" s="45"/>
      <c r="SHP1302" s="45"/>
      <c r="SHQ1302" s="45"/>
      <c r="SHR1302" s="45"/>
      <c r="SHS1302" s="45"/>
      <c r="SHT1302" s="45"/>
      <c r="SHU1302" s="45"/>
      <c r="SHV1302" s="45"/>
      <c r="SHW1302" s="45"/>
      <c r="SHX1302" s="45"/>
      <c r="SHY1302" s="45"/>
      <c r="SHZ1302" s="45"/>
      <c r="SIA1302" s="45"/>
      <c r="SIB1302" s="45"/>
      <c r="SIC1302" s="45"/>
      <c r="SID1302" s="45"/>
      <c r="SIE1302" s="45"/>
      <c r="SIF1302" s="45"/>
      <c r="SIG1302" s="45"/>
      <c r="SIH1302" s="45"/>
      <c r="SII1302" s="45"/>
      <c r="SIJ1302" s="45"/>
      <c r="SIK1302" s="45"/>
      <c r="SIL1302" s="45"/>
      <c r="SIM1302" s="45"/>
      <c r="SIN1302" s="45"/>
      <c r="SIO1302" s="45"/>
      <c r="SIP1302" s="45"/>
      <c r="SIQ1302" s="45"/>
      <c r="SIR1302" s="45"/>
      <c r="SIS1302" s="45"/>
      <c r="SIT1302" s="45"/>
      <c r="SIU1302" s="45"/>
      <c r="SIV1302" s="45"/>
      <c r="SIW1302" s="45"/>
      <c r="SIX1302" s="45"/>
      <c r="SIY1302" s="45"/>
      <c r="SIZ1302" s="45"/>
      <c r="SJA1302" s="45"/>
      <c r="SJB1302" s="45"/>
      <c r="SJC1302" s="45"/>
      <c r="SJD1302" s="45"/>
      <c r="SJE1302" s="45"/>
      <c r="SJF1302" s="45"/>
      <c r="SJG1302" s="45"/>
      <c r="SJH1302" s="45"/>
      <c r="SJI1302" s="45"/>
      <c r="SJJ1302" s="45"/>
      <c r="SJK1302" s="45"/>
      <c r="SJL1302" s="45"/>
      <c r="SJM1302" s="45"/>
      <c r="SJN1302" s="45"/>
      <c r="SJO1302" s="45"/>
      <c r="SJP1302" s="45"/>
      <c r="SJQ1302" s="45"/>
      <c r="SJR1302" s="45"/>
      <c r="SJS1302" s="45"/>
      <c r="SJT1302" s="45"/>
      <c r="SJU1302" s="45"/>
      <c r="SJV1302" s="45"/>
      <c r="SJW1302" s="45"/>
      <c r="SJX1302" s="45"/>
      <c r="SJY1302" s="45"/>
      <c r="SJZ1302" s="45"/>
      <c r="SKA1302" s="45"/>
      <c r="SKB1302" s="45"/>
      <c r="SKC1302" s="45"/>
      <c r="SKD1302" s="45"/>
      <c r="SKE1302" s="45"/>
      <c r="SKF1302" s="45"/>
      <c r="SKG1302" s="45"/>
      <c r="SKH1302" s="45"/>
      <c r="SKI1302" s="45"/>
      <c r="SKJ1302" s="45"/>
      <c r="SKK1302" s="45"/>
      <c r="SKL1302" s="45"/>
      <c r="SKM1302" s="45"/>
      <c r="SKN1302" s="45"/>
      <c r="SKO1302" s="45"/>
      <c r="SKP1302" s="45"/>
      <c r="SKQ1302" s="45"/>
      <c r="SKR1302" s="45"/>
      <c r="SKS1302" s="45"/>
      <c r="SKT1302" s="45"/>
      <c r="SKU1302" s="45"/>
      <c r="SKV1302" s="45"/>
      <c r="SKW1302" s="45"/>
      <c r="SKX1302" s="45"/>
      <c r="SKY1302" s="45"/>
      <c r="SKZ1302" s="45"/>
      <c r="SLA1302" s="45"/>
      <c r="SLB1302" s="45"/>
      <c r="SLC1302" s="45"/>
      <c r="SLD1302" s="45"/>
      <c r="SLE1302" s="45"/>
      <c r="SLF1302" s="45"/>
      <c r="SLG1302" s="45"/>
      <c r="SLH1302" s="45"/>
      <c r="SLI1302" s="45"/>
      <c r="SLJ1302" s="45"/>
      <c r="SLK1302" s="45"/>
      <c r="SLL1302" s="45"/>
      <c r="SLM1302" s="45"/>
      <c r="SLN1302" s="45"/>
      <c r="SLO1302" s="45"/>
      <c r="SLP1302" s="45"/>
      <c r="SLQ1302" s="45"/>
      <c r="SLR1302" s="45"/>
      <c r="SLS1302" s="45"/>
      <c r="SLT1302" s="45"/>
      <c r="SLU1302" s="45"/>
      <c r="SLV1302" s="45"/>
      <c r="SLW1302" s="45"/>
      <c r="SLX1302" s="45"/>
      <c r="SLY1302" s="45"/>
      <c r="SLZ1302" s="45"/>
      <c r="SMA1302" s="45"/>
      <c r="SMB1302" s="45"/>
      <c r="SMC1302" s="45"/>
      <c r="SMD1302" s="45"/>
      <c r="SME1302" s="45"/>
      <c r="SMF1302" s="45"/>
      <c r="SMG1302" s="45"/>
      <c r="SMH1302" s="45"/>
      <c r="SMI1302" s="45"/>
      <c r="SMJ1302" s="45"/>
      <c r="SMK1302" s="45"/>
      <c r="SML1302" s="45"/>
      <c r="SMM1302" s="45"/>
      <c r="SMN1302" s="45"/>
      <c r="SMO1302" s="45"/>
      <c r="SMP1302" s="45"/>
      <c r="SMQ1302" s="45"/>
      <c r="SMR1302" s="45"/>
      <c r="SMS1302" s="45"/>
      <c r="SMT1302" s="45"/>
      <c r="SMU1302" s="45"/>
      <c r="SMV1302" s="45"/>
      <c r="SMW1302" s="45"/>
      <c r="SMX1302" s="45"/>
      <c r="SMY1302" s="45"/>
      <c r="SMZ1302" s="45"/>
      <c r="SNA1302" s="45"/>
      <c r="SNB1302" s="45"/>
      <c r="SNC1302" s="45"/>
      <c r="SND1302" s="45"/>
      <c r="SNE1302" s="45"/>
      <c r="SNF1302" s="45"/>
      <c r="SNG1302" s="45"/>
      <c r="SNH1302" s="45"/>
      <c r="SNI1302" s="45"/>
      <c r="SNJ1302" s="45"/>
      <c r="SNK1302" s="45"/>
      <c r="SNL1302" s="45"/>
      <c r="SNM1302" s="45"/>
      <c r="SNN1302" s="45"/>
      <c r="SNO1302" s="45"/>
      <c r="SNP1302" s="45"/>
      <c r="SNQ1302" s="45"/>
      <c r="SNR1302" s="45"/>
      <c r="SNS1302" s="45"/>
      <c r="SNT1302" s="45"/>
      <c r="SNU1302" s="45"/>
      <c r="SNV1302" s="45"/>
      <c r="SNW1302" s="45"/>
      <c r="SNX1302" s="45"/>
      <c r="SNY1302" s="45"/>
      <c r="SNZ1302" s="45"/>
      <c r="SOA1302" s="45"/>
      <c r="SOB1302" s="45"/>
      <c r="SOC1302" s="45"/>
      <c r="SOD1302" s="45"/>
      <c r="SOE1302" s="45"/>
      <c r="SOF1302" s="45"/>
      <c r="SOG1302" s="45"/>
      <c r="SOH1302" s="45"/>
      <c r="SOI1302" s="45"/>
      <c r="SOJ1302" s="45"/>
      <c r="SOK1302" s="45"/>
      <c r="SOL1302" s="45"/>
      <c r="SOM1302" s="45"/>
      <c r="SON1302" s="45"/>
      <c r="SOO1302" s="45"/>
      <c r="SOP1302" s="45"/>
      <c r="SOQ1302" s="45"/>
      <c r="SOR1302" s="45"/>
      <c r="SOS1302" s="45"/>
      <c r="SOT1302" s="45"/>
      <c r="SOU1302" s="45"/>
      <c r="SOV1302" s="45"/>
      <c r="SOW1302" s="45"/>
      <c r="SOX1302" s="45"/>
      <c r="SOY1302" s="45"/>
      <c r="SOZ1302" s="45"/>
      <c r="SPA1302" s="45"/>
      <c r="SPB1302" s="45"/>
      <c r="SPC1302" s="45"/>
      <c r="SPD1302" s="45"/>
      <c r="SPE1302" s="45"/>
      <c r="SPF1302" s="45"/>
      <c r="SPG1302" s="45"/>
      <c r="SPH1302" s="45"/>
      <c r="SPI1302" s="45"/>
      <c r="SPJ1302" s="45"/>
      <c r="SPK1302" s="45"/>
      <c r="SPL1302" s="45"/>
      <c r="SPM1302" s="45"/>
      <c r="SPN1302" s="45"/>
      <c r="SPO1302" s="45"/>
      <c r="SPP1302" s="45"/>
      <c r="SPQ1302" s="45"/>
      <c r="SPR1302" s="45"/>
      <c r="SPS1302" s="45"/>
      <c r="SPT1302" s="45"/>
      <c r="SPU1302" s="45"/>
      <c r="SPV1302" s="45"/>
      <c r="SPW1302" s="45"/>
      <c r="SPX1302" s="45"/>
      <c r="SPY1302" s="45"/>
      <c r="SPZ1302" s="45"/>
      <c r="SQA1302" s="45"/>
      <c r="SQB1302" s="45"/>
      <c r="SQC1302" s="45"/>
      <c r="SQD1302" s="45"/>
      <c r="SQE1302" s="45"/>
      <c r="SQF1302" s="45"/>
      <c r="SQG1302" s="45"/>
      <c r="SQH1302" s="45"/>
      <c r="SQI1302" s="45"/>
      <c r="SQJ1302" s="45"/>
      <c r="SQK1302" s="45"/>
      <c r="SQL1302" s="45"/>
      <c r="SQM1302" s="45"/>
      <c r="SQN1302" s="45"/>
      <c r="SQO1302" s="45"/>
      <c r="SQP1302" s="45"/>
      <c r="SQQ1302" s="45"/>
      <c r="SQR1302" s="45"/>
      <c r="SQS1302" s="45"/>
      <c r="SQT1302" s="45"/>
      <c r="SQU1302" s="45"/>
      <c r="SQV1302" s="45"/>
      <c r="SQW1302" s="45"/>
      <c r="SQX1302" s="45"/>
      <c r="SQY1302" s="45"/>
      <c r="SQZ1302" s="45"/>
      <c r="SRA1302" s="45"/>
      <c r="SRB1302" s="45"/>
      <c r="SRC1302" s="45"/>
      <c r="SRD1302" s="45"/>
      <c r="SRE1302" s="45"/>
      <c r="SRF1302" s="45"/>
      <c r="SRG1302" s="45"/>
      <c r="SRH1302" s="45"/>
      <c r="SRI1302" s="45"/>
      <c r="SRJ1302" s="45"/>
      <c r="SRK1302" s="45"/>
      <c r="SRL1302" s="45"/>
      <c r="SRM1302" s="45"/>
      <c r="SRN1302" s="45"/>
      <c r="SRO1302" s="45"/>
      <c r="SRP1302" s="45"/>
      <c r="SRQ1302" s="45"/>
      <c r="SRR1302" s="45"/>
      <c r="SRS1302" s="45"/>
      <c r="SRT1302" s="45"/>
      <c r="SRU1302" s="45"/>
      <c r="SRV1302" s="45"/>
      <c r="SRW1302" s="45"/>
      <c r="SRX1302" s="45"/>
      <c r="SRY1302" s="45"/>
      <c r="SRZ1302" s="45"/>
      <c r="SSA1302" s="45"/>
      <c r="SSB1302" s="45"/>
      <c r="SSC1302" s="45"/>
      <c r="SSD1302" s="45"/>
      <c r="SSE1302" s="45"/>
      <c r="SSF1302" s="45"/>
      <c r="SSG1302" s="45"/>
      <c r="SSH1302" s="45"/>
      <c r="SSI1302" s="45"/>
      <c r="SSJ1302" s="45"/>
      <c r="SSK1302" s="45"/>
      <c r="SSL1302" s="45"/>
      <c r="SSM1302" s="45"/>
      <c r="SSN1302" s="45"/>
      <c r="SSO1302" s="45"/>
      <c r="SSP1302" s="45"/>
      <c r="SSQ1302" s="45"/>
      <c r="SSR1302" s="45"/>
      <c r="SSS1302" s="45"/>
      <c r="SST1302" s="45"/>
      <c r="SSU1302" s="45"/>
      <c r="SSV1302" s="45"/>
      <c r="SSW1302" s="45"/>
      <c r="SSX1302" s="45"/>
      <c r="SSY1302" s="45"/>
      <c r="SSZ1302" s="45"/>
      <c r="STA1302" s="45"/>
      <c r="STB1302" s="45"/>
      <c r="STC1302" s="45"/>
      <c r="STD1302" s="45"/>
      <c r="STE1302" s="45"/>
      <c r="STF1302" s="45"/>
      <c r="STG1302" s="45"/>
      <c r="STH1302" s="45"/>
      <c r="STI1302" s="45"/>
      <c r="STJ1302" s="45"/>
      <c r="STK1302" s="45"/>
      <c r="STL1302" s="45"/>
      <c r="STM1302" s="45"/>
      <c r="STN1302" s="45"/>
      <c r="STO1302" s="45"/>
      <c r="STP1302" s="45"/>
      <c r="STQ1302" s="45"/>
      <c r="STR1302" s="45"/>
      <c r="STS1302" s="45"/>
      <c r="STT1302" s="45"/>
      <c r="STU1302" s="45"/>
      <c r="STV1302" s="45"/>
      <c r="STW1302" s="45"/>
      <c r="STX1302" s="45"/>
      <c r="STY1302" s="45"/>
      <c r="STZ1302" s="45"/>
      <c r="SUA1302" s="45"/>
      <c r="SUB1302" s="45"/>
      <c r="SUC1302" s="45"/>
      <c r="SUD1302" s="45"/>
      <c r="SUE1302" s="45"/>
      <c r="SUF1302" s="45"/>
      <c r="SUG1302" s="45"/>
      <c r="SUH1302" s="45"/>
      <c r="SUI1302" s="45"/>
      <c r="SUJ1302" s="45"/>
      <c r="SUK1302" s="45"/>
      <c r="SUL1302" s="45"/>
      <c r="SUM1302" s="45"/>
      <c r="SUN1302" s="45"/>
      <c r="SUO1302" s="45"/>
      <c r="SUP1302" s="45"/>
      <c r="SUQ1302" s="45"/>
      <c r="SUR1302" s="45"/>
      <c r="SUS1302" s="45"/>
      <c r="SUT1302" s="45"/>
      <c r="SUU1302" s="45"/>
      <c r="SUV1302" s="45"/>
      <c r="SUW1302" s="45"/>
      <c r="SUX1302" s="45"/>
      <c r="SUY1302" s="45"/>
      <c r="SUZ1302" s="45"/>
      <c r="SVA1302" s="45"/>
      <c r="SVB1302" s="45"/>
      <c r="SVC1302" s="45"/>
      <c r="SVD1302" s="45"/>
      <c r="SVE1302" s="45"/>
      <c r="SVF1302" s="45"/>
      <c r="SVG1302" s="45"/>
      <c r="SVH1302" s="45"/>
      <c r="SVI1302" s="45"/>
      <c r="SVJ1302" s="45"/>
      <c r="SVK1302" s="45"/>
      <c r="SVL1302" s="45"/>
      <c r="SVM1302" s="45"/>
      <c r="SVN1302" s="45"/>
      <c r="SVO1302" s="45"/>
      <c r="SVP1302" s="45"/>
      <c r="SVQ1302" s="45"/>
      <c r="SVR1302" s="45"/>
      <c r="SVS1302" s="45"/>
      <c r="SVT1302" s="45"/>
      <c r="SVU1302" s="45"/>
      <c r="SVV1302" s="45"/>
      <c r="SVW1302" s="45"/>
      <c r="SVX1302" s="45"/>
      <c r="SVY1302" s="45"/>
      <c r="SVZ1302" s="45"/>
      <c r="SWA1302" s="45"/>
      <c r="SWB1302" s="45"/>
      <c r="SWC1302" s="45"/>
      <c r="SWD1302" s="45"/>
      <c r="SWE1302" s="45"/>
      <c r="SWF1302" s="45"/>
      <c r="SWG1302" s="45"/>
      <c r="SWH1302" s="45"/>
      <c r="SWI1302" s="45"/>
      <c r="SWJ1302" s="45"/>
      <c r="SWK1302" s="45"/>
      <c r="SWL1302" s="45"/>
      <c r="SWM1302" s="45"/>
      <c r="SWN1302" s="45"/>
      <c r="SWO1302" s="45"/>
      <c r="SWP1302" s="45"/>
      <c r="SWQ1302" s="45"/>
      <c r="SWR1302" s="45"/>
      <c r="SWS1302" s="45"/>
      <c r="SWT1302" s="45"/>
      <c r="SWU1302" s="45"/>
      <c r="SWV1302" s="45"/>
      <c r="SWW1302" s="45"/>
      <c r="SWX1302" s="45"/>
      <c r="SWY1302" s="45"/>
      <c r="SWZ1302" s="45"/>
      <c r="SXA1302" s="45"/>
      <c r="SXB1302" s="45"/>
      <c r="SXC1302" s="45"/>
      <c r="SXD1302" s="45"/>
      <c r="SXE1302" s="45"/>
      <c r="SXF1302" s="45"/>
      <c r="SXG1302" s="45"/>
      <c r="SXH1302" s="45"/>
      <c r="SXI1302" s="45"/>
      <c r="SXJ1302" s="45"/>
      <c r="SXK1302" s="45"/>
      <c r="SXL1302" s="45"/>
      <c r="SXM1302" s="45"/>
      <c r="SXN1302" s="45"/>
      <c r="SXO1302" s="45"/>
      <c r="SXP1302" s="45"/>
      <c r="SXQ1302" s="45"/>
      <c r="SXR1302" s="45"/>
      <c r="SXS1302" s="45"/>
      <c r="SXT1302" s="45"/>
      <c r="SXU1302" s="45"/>
      <c r="SXV1302" s="45"/>
      <c r="SXW1302" s="45"/>
      <c r="SXX1302" s="45"/>
      <c r="SXY1302" s="45"/>
      <c r="SXZ1302" s="45"/>
      <c r="SYA1302" s="45"/>
      <c r="SYB1302" s="45"/>
      <c r="SYC1302" s="45"/>
      <c r="SYD1302" s="45"/>
      <c r="SYE1302" s="45"/>
      <c r="SYF1302" s="45"/>
      <c r="SYG1302" s="45"/>
      <c r="SYH1302" s="45"/>
      <c r="SYI1302" s="45"/>
      <c r="SYJ1302" s="45"/>
      <c r="SYK1302" s="45"/>
      <c r="SYL1302" s="45"/>
      <c r="SYM1302" s="45"/>
      <c r="SYN1302" s="45"/>
      <c r="SYO1302" s="45"/>
      <c r="SYP1302" s="45"/>
      <c r="SYQ1302" s="45"/>
      <c r="SYR1302" s="45"/>
      <c r="SYS1302" s="45"/>
      <c r="SYT1302" s="45"/>
      <c r="SYU1302" s="45"/>
      <c r="SYV1302" s="45"/>
      <c r="SYW1302" s="45"/>
      <c r="SYX1302" s="45"/>
      <c r="SYY1302" s="45"/>
      <c r="SYZ1302" s="45"/>
      <c r="SZA1302" s="45"/>
      <c r="SZB1302" s="45"/>
      <c r="SZC1302" s="45"/>
      <c r="SZD1302" s="45"/>
      <c r="SZE1302" s="45"/>
      <c r="SZF1302" s="45"/>
      <c r="SZG1302" s="45"/>
      <c r="SZH1302" s="45"/>
      <c r="SZI1302" s="45"/>
      <c r="SZJ1302" s="45"/>
      <c r="SZK1302" s="45"/>
      <c r="SZL1302" s="45"/>
      <c r="SZM1302" s="45"/>
      <c r="SZN1302" s="45"/>
      <c r="SZO1302" s="45"/>
      <c r="SZP1302" s="45"/>
      <c r="SZQ1302" s="45"/>
      <c r="SZR1302" s="45"/>
      <c r="SZS1302" s="45"/>
      <c r="SZT1302" s="45"/>
      <c r="SZU1302" s="45"/>
      <c r="SZV1302" s="45"/>
      <c r="SZW1302" s="45"/>
      <c r="SZX1302" s="45"/>
      <c r="SZY1302" s="45"/>
      <c r="SZZ1302" s="45"/>
      <c r="TAA1302" s="45"/>
      <c r="TAB1302" s="45"/>
      <c r="TAC1302" s="45"/>
      <c r="TAD1302" s="45"/>
      <c r="TAE1302" s="45"/>
      <c r="TAF1302" s="45"/>
      <c r="TAG1302" s="45"/>
      <c r="TAH1302" s="45"/>
      <c r="TAI1302" s="45"/>
      <c r="TAJ1302" s="45"/>
      <c r="TAK1302" s="45"/>
      <c r="TAL1302" s="45"/>
      <c r="TAM1302" s="45"/>
      <c r="TAN1302" s="45"/>
      <c r="TAO1302" s="45"/>
      <c r="TAP1302" s="45"/>
      <c r="TAQ1302" s="45"/>
      <c r="TAR1302" s="45"/>
      <c r="TAS1302" s="45"/>
      <c r="TAT1302" s="45"/>
      <c r="TAU1302" s="45"/>
      <c r="TAV1302" s="45"/>
      <c r="TAW1302" s="45"/>
      <c r="TAX1302" s="45"/>
      <c r="TAY1302" s="45"/>
      <c r="TAZ1302" s="45"/>
      <c r="TBA1302" s="45"/>
      <c r="TBB1302" s="45"/>
      <c r="TBC1302" s="45"/>
      <c r="TBD1302" s="45"/>
      <c r="TBE1302" s="45"/>
      <c r="TBF1302" s="45"/>
      <c r="TBG1302" s="45"/>
      <c r="TBH1302" s="45"/>
      <c r="TBI1302" s="45"/>
      <c r="TBJ1302" s="45"/>
      <c r="TBK1302" s="45"/>
      <c r="TBL1302" s="45"/>
      <c r="TBM1302" s="45"/>
      <c r="TBN1302" s="45"/>
      <c r="TBO1302" s="45"/>
      <c r="TBP1302" s="45"/>
      <c r="TBQ1302" s="45"/>
      <c r="TBR1302" s="45"/>
      <c r="TBS1302" s="45"/>
      <c r="TBT1302" s="45"/>
      <c r="TBU1302" s="45"/>
      <c r="TBV1302" s="45"/>
      <c r="TBW1302" s="45"/>
      <c r="TBX1302" s="45"/>
      <c r="TBY1302" s="45"/>
      <c r="TBZ1302" s="45"/>
      <c r="TCA1302" s="45"/>
      <c r="TCB1302" s="45"/>
      <c r="TCC1302" s="45"/>
      <c r="TCD1302" s="45"/>
      <c r="TCE1302" s="45"/>
      <c r="TCF1302" s="45"/>
      <c r="TCG1302" s="45"/>
      <c r="TCH1302" s="45"/>
      <c r="TCI1302" s="45"/>
      <c r="TCJ1302" s="45"/>
      <c r="TCK1302" s="45"/>
      <c r="TCL1302" s="45"/>
      <c r="TCM1302" s="45"/>
      <c r="TCN1302" s="45"/>
      <c r="TCO1302" s="45"/>
      <c r="TCP1302" s="45"/>
      <c r="TCQ1302" s="45"/>
      <c r="TCR1302" s="45"/>
      <c r="TCS1302" s="45"/>
      <c r="TCT1302" s="45"/>
      <c r="TCU1302" s="45"/>
      <c r="TCV1302" s="45"/>
      <c r="TCW1302" s="45"/>
      <c r="TCX1302" s="45"/>
      <c r="TCY1302" s="45"/>
      <c r="TCZ1302" s="45"/>
      <c r="TDA1302" s="45"/>
      <c r="TDB1302" s="45"/>
      <c r="TDC1302" s="45"/>
      <c r="TDD1302" s="45"/>
      <c r="TDE1302" s="45"/>
      <c r="TDF1302" s="45"/>
      <c r="TDG1302" s="45"/>
      <c r="TDH1302" s="45"/>
      <c r="TDI1302" s="45"/>
      <c r="TDJ1302" s="45"/>
      <c r="TDK1302" s="45"/>
      <c r="TDL1302" s="45"/>
      <c r="TDM1302" s="45"/>
      <c r="TDN1302" s="45"/>
      <c r="TDO1302" s="45"/>
      <c r="TDP1302" s="45"/>
      <c r="TDQ1302" s="45"/>
      <c r="TDR1302" s="45"/>
      <c r="TDS1302" s="45"/>
      <c r="TDT1302" s="45"/>
      <c r="TDU1302" s="45"/>
      <c r="TDV1302" s="45"/>
      <c r="TDW1302" s="45"/>
      <c r="TDX1302" s="45"/>
      <c r="TDY1302" s="45"/>
      <c r="TDZ1302" s="45"/>
      <c r="TEA1302" s="45"/>
      <c r="TEB1302" s="45"/>
      <c r="TEC1302" s="45"/>
      <c r="TED1302" s="45"/>
      <c r="TEE1302" s="45"/>
      <c r="TEF1302" s="45"/>
      <c r="TEG1302" s="45"/>
      <c r="TEH1302" s="45"/>
      <c r="TEI1302" s="45"/>
      <c r="TEJ1302" s="45"/>
      <c r="TEK1302" s="45"/>
      <c r="TEL1302" s="45"/>
      <c r="TEM1302" s="45"/>
      <c r="TEN1302" s="45"/>
      <c r="TEO1302" s="45"/>
      <c r="TEP1302" s="45"/>
      <c r="TEQ1302" s="45"/>
      <c r="TER1302" s="45"/>
      <c r="TES1302" s="45"/>
      <c r="TET1302" s="45"/>
      <c r="TEU1302" s="45"/>
      <c r="TEV1302" s="45"/>
      <c r="TEW1302" s="45"/>
      <c r="TEX1302" s="45"/>
      <c r="TEY1302" s="45"/>
      <c r="TEZ1302" s="45"/>
      <c r="TFA1302" s="45"/>
      <c r="TFB1302" s="45"/>
      <c r="TFC1302" s="45"/>
      <c r="TFD1302" s="45"/>
      <c r="TFE1302" s="45"/>
      <c r="TFF1302" s="45"/>
      <c r="TFG1302" s="45"/>
      <c r="TFH1302" s="45"/>
      <c r="TFI1302" s="45"/>
      <c r="TFJ1302" s="45"/>
      <c r="TFK1302" s="45"/>
      <c r="TFL1302" s="45"/>
      <c r="TFM1302" s="45"/>
      <c r="TFN1302" s="45"/>
      <c r="TFO1302" s="45"/>
      <c r="TFP1302" s="45"/>
      <c r="TFQ1302" s="45"/>
      <c r="TFR1302" s="45"/>
      <c r="TFS1302" s="45"/>
      <c r="TFT1302" s="45"/>
      <c r="TFU1302" s="45"/>
      <c r="TFV1302" s="45"/>
      <c r="TFW1302" s="45"/>
      <c r="TFX1302" s="45"/>
      <c r="TFY1302" s="45"/>
      <c r="TFZ1302" s="45"/>
      <c r="TGA1302" s="45"/>
      <c r="TGB1302" s="45"/>
      <c r="TGC1302" s="45"/>
      <c r="TGD1302" s="45"/>
      <c r="TGE1302" s="45"/>
      <c r="TGF1302" s="45"/>
      <c r="TGG1302" s="45"/>
      <c r="TGH1302" s="45"/>
      <c r="TGI1302" s="45"/>
      <c r="TGJ1302" s="45"/>
      <c r="TGK1302" s="45"/>
      <c r="TGL1302" s="45"/>
      <c r="TGM1302" s="45"/>
      <c r="TGN1302" s="45"/>
      <c r="TGO1302" s="45"/>
      <c r="TGP1302" s="45"/>
      <c r="TGQ1302" s="45"/>
      <c r="TGR1302" s="45"/>
      <c r="TGS1302" s="45"/>
      <c r="TGT1302" s="45"/>
      <c r="TGU1302" s="45"/>
      <c r="TGV1302" s="45"/>
      <c r="TGW1302" s="45"/>
      <c r="TGX1302" s="45"/>
      <c r="TGY1302" s="45"/>
      <c r="TGZ1302" s="45"/>
      <c r="THA1302" s="45"/>
      <c r="THB1302" s="45"/>
      <c r="THC1302" s="45"/>
      <c r="THD1302" s="45"/>
      <c r="THE1302" s="45"/>
      <c r="THF1302" s="45"/>
      <c r="THG1302" s="45"/>
      <c r="THH1302" s="45"/>
      <c r="THI1302" s="45"/>
      <c r="THJ1302" s="45"/>
      <c r="THK1302" s="45"/>
      <c r="THL1302" s="45"/>
      <c r="THM1302" s="45"/>
      <c r="THN1302" s="45"/>
      <c r="THO1302" s="45"/>
      <c r="THP1302" s="45"/>
      <c r="THQ1302" s="45"/>
      <c r="THR1302" s="45"/>
      <c r="THS1302" s="45"/>
      <c r="THT1302" s="45"/>
      <c r="THU1302" s="45"/>
      <c r="THV1302" s="45"/>
      <c r="THW1302" s="45"/>
      <c r="THX1302" s="45"/>
      <c r="THY1302" s="45"/>
      <c r="THZ1302" s="45"/>
      <c r="TIA1302" s="45"/>
      <c r="TIB1302" s="45"/>
      <c r="TIC1302" s="45"/>
      <c r="TID1302" s="45"/>
      <c r="TIE1302" s="45"/>
      <c r="TIF1302" s="45"/>
      <c r="TIG1302" s="45"/>
      <c r="TIH1302" s="45"/>
      <c r="TII1302" s="45"/>
      <c r="TIJ1302" s="45"/>
      <c r="TIK1302" s="45"/>
      <c r="TIL1302" s="45"/>
      <c r="TIM1302" s="45"/>
      <c r="TIN1302" s="45"/>
      <c r="TIO1302" s="45"/>
      <c r="TIP1302" s="45"/>
      <c r="TIQ1302" s="45"/>
      <c r="TIR1302" s="45"/>
      <c r="TIS1302" s="45"/>
      <c r="TIT1302" s="45"/>
      <c r="TIU1302" s="45"/>
      <c r="TIV1302" s="45"/>
      <c r="TIW1302" s="45"/>
      <c r="TIX1302" s="45"/>
      <c r="TIY1302" s="45"/>
      <c r="TIZ1302" s="45"/>
      <c r="TJA1302" s="45"/>
      <c r="TJB1302" s="45"/>
      <c r="TJC1302" s="45"/>
      <c r="TJD1302" s="45"/>
      <c r="TJE1302" s="45"/>
      <c r="TJF1302" s="45"/>
      <c r="TJG1302" s="45"/>
      <c r="TJH1302" s="45"/>
      <c r="TJI1302" s="45"/>
      <c r="TJJ1302" s="45"/>
      <c r="TJK1302" s="45"/>
      <c r="TJL1302" s="45"/>
      <c r="TJM1302" s="45"/>
      <c r="TJN1302" s="45"/>
      <c r="TJO1302" s="45"/>
      <c r="TJP1302" s="45"/>
      <c r="TJQ1302" s="45"/>
      <c r="TJR1302" s="45"/>
      <c r="TJS1302" s="45"/>
      <c r="TJT1302" s="45"/>
      <c r="TJU1302" s="45"/>
      <c r="TJV1302" s="45"/>
      <c r="TJW1302" s="45"/>
      <c r="TJX1302" s="45"/>
      <c r="TJY1302" s="45"/>
      <c r="TJZ1302" s="45"/>
      <c r="TKA1302" s="45"/>
      <c r="TKB1302" s="45"/>
      <c r="TKC1302" s="45"/>
      <c r="TKD1302" s="45"/>
      <c r="TKE1302" s="45"/>
      <c r="TKF1302" s="45"/>
      <c r="TKG1302" s="45"/>
      <c r="TKH1302" s="45"/>
      <c r="TKI1302" s="45"/>
      <c r="TKJ1302" s="45"/>
      <c r="TKK1302" s="45"/>
      <c r="TKL1302" s="45"/>
      <c r="TKM1302" s="45"/>
      <c r="TKN1302" s="45"/>
      <c r="TKO1302" s="45"/>
      <c r="TKP1302" s="45"/>
      <c r="TKQ1302" s="45"/>
      <c r="TKR1302" s="45"/>
      <c r="TKS1302" s="45"/>
      <c r="TKT1302" s="45"/>
      <c r="TKU1302" s="45"/>
      <c r="TKV1302" s="45"/>
      <c r="TKW1302" s="45"/>
      <c r="TKX1302" s="45"/>
      <c r="TKY1302" s="45"/>
      <c r="TKZ1302" s="45"/>
      <c r="TLA1302" s="45"/>
      <c r="TLB1302" s="45"/>
      <c r="TLC1302" s="45"/>
      <c r="TLD1302" s="45"/>
      <c r="TLE1302" s="45"/>
      <c r="TLF1302" s="45"/>
      <c r="TLG1302" s="45"/>
      <c r="TLH1302" s="45"/>
      <c r="TLI1302" s="45"/>
      <c r="TLJ1302" s="45"/>
      <c r="TLK1302" s="45"/>
      <c r="TLL1302" s="45"/>
      <c r="TLM1302" s="45"/>
      <c r="TLN1302" s="45"/>
      <c r="TLO1302" s="45"/>
      <c r="TLP1302" s="45"/>
      <c r="TLQ1302" s="45"/>
      <c r="TLR1302" s="45"/>
      <c r="TLS1302" s="45"/>
      <c r="TLT1302" s="45"/>
      <c r="TLU1302" s="45"/>
      <c r="TLV1302" s="45"/>
      <c r="TLW1302" s="45"/>
      <c r="TLX1302" s="45"/>
      <c r="TLY1302" s="45"/>
      <c r="TLZ1302" s="45"/>
      <c r="TMA1302" s="45"/>
      <c r="TMB1302" s="45"/>
      <c r="TMC1302" s="45"/>
      <c r="TMD1302" s="45"/>
      <c r="TME1302" s="45"/>
      <c r="TMF1302" s="45"/>
      <c r="TMG1302" s="45"/>
      <c r="TMH1302" s="45"/>
      <c r="TMI1302" s="45"/>
      <c r="TMJ1302" s="45"/>
      <c r="TMK1302" s="45"/>
      <c r="TML1302" s="45"/>
      <c r="TMM1302" s="45"/>
      <c r="TMN1302" s="45"/>
      <c r="TMO1302" s="45"/>
      <c r="TMP1302" s="45"/>
      <c r="TMQ1302" s="45"/>
      <c r="TMR1302" s="45"/>
      <c r="TMS1302" s="45"/>
      <c r="TMT1302" s="45"/>
      <c r="TMU1302" s="45"/>
      <c r="TMV1302" s="45"/>
      <c r="TMW1302" s="45"/>
      <c r="TMX1302" s="45"/>
      <c r="TMY1302" s="45"/>
      <c r="TMZ1302" s="45"/>
      <c r="TNA1302" s="45"/>
      <c r="TNB1302" s="45"/>
      <c r="TNC1302" s="45"/>
      <c r="TND1302" s="45"/>
      <c r="TNE1302" s="45"/>
      <c r="TNF1302" s="45"/>
      <c r="TNG1302" s="45"/>
      <c r="TNH1302" s="45"/>
      <c r="TNI1302" s="45"/>
      <c r="TNJ1302" s="45"/>
      <c r="TNK1302" s="45"/>
      <c r="TNL1302" s="45"/>
      <c r="TNM1302" s="45"/>
      <c r="TNN1302" s="45"/>
      <c r="TNO1302" s="45"/>
      <c r="TNP1302" s="45"/>
      <c r="TNQ1302" s="45"/>
      <c r="TNR1302" s="45"/>
      <c r="TNS1302" s="45"/>
      <c r="TNT1302" s="45"/>
      <c r="TNU1302" s="45"/>
      <c r="TNV1302" s="45"/>
      <c r="TNW1302" s="45"/>
      <c r="TNX1302" s="45"/>
      <c r="TNY1302" s="45"/>
      <c r="TNZ1302" s="45"/>
      <c r="TOA1302" s="45"/>
      <c r="TOB1302" s="45"/>
      <c r="TOC1302" s="45"/>
      <c r="TOD1302" s="45"/>
      <c r="TOE1302" s="45"/>
      <c r="TOF1302" s="45"/>
      <c r="TOG1302" s="45"/>
      <c r="TOH1302" s="45"/>
      <c r="TOI1302" s="45"/>
      <c r="TOJ1302" s="45"/>
      <c r="TOK1302" s="45"/>
      <c r="TOL1302" s="45"/>
      <c r="TOM1302" s="45"/>
      <c r="TON1302" s="45"/>
      <c r="TOO1302" s="45"/>
      <c r="TOP1302" s="45"/>
      <c r="TOQ1302" s="45"/>
      <c r="TOR1302" s="45"/>
      <c r="TOS1302" s="45"/>
      <c r="TOT1302" s="45"/>
      <c r="TOU1302" s="45"/>
      <c r="TOV1302" s="45"/>
      <c r="TOW1302" s="45"/>
      <c r="TOX1302" s="45"/>
      <c r="TOY1302" s="45"/>
      <c r="TOZ1302" s="45"/>
      <c r="TPA1302" s="45"/>
      <c r="TPB1302" s="45"/>
      <c r="TPC1302" s="45"/>
      <c r="TPD1302" s="45"/>
      <c r="TPE1302" s="45"/>
      <c r="TPF1302" s="45"/>
      <c r="TPG1302" s="45"/>
      <c r="TPH1302" s="45"/>
      <c r="TPI1302" s="45"/>
      <c r="TPJ1302" s="45"/>
      <c r="TPK1302" s="45"/>
      <c r="TPL1302" s="45"/>
      <c r="TPM1302" s="45"/>
      <c r="TPN1302" s="45"/>
      <c r="TPO1302" s="45"/>
      <c r="TPP1302" s="45"/>
      <c r="TPQ1302" s="45"/>
      <c r="TPR1302" s="45"/>
      <c r="TPS1302" s="45"/>
      <c r="TPT1302" s="45"/>
      <c r="TPU1302" s="45"/>
      <c r="TPV1302" s="45"/>
      <c r="TPW1302" s="45"/>
      <c r="TPX1302" s="45"/>
      <c r="TPY1302" s="45"/>
      <c r="TPZ1302" s="45"/>
      <c r="TQA1302" s="45"/>
      <c r="TQB1302" s="45"/>
      <c r="TQC1302" s="45"/>
      <c r="TQD1302" s="45"/>
      <c r="TQE1302" s="45"/>
      <c r="TQF1302" s="45"/>
      <c r="TQG1302" s="45"/>
      <c r="TQH1302" s="45"/>
      <c r="TQI1302" s="45"/>
      <c r="TQJ1302" s="45"/>
      <c r="TQK1302" s="45"/>
      <c r="TQL1302" s="45"/>
      <c r="TQM1302" s="45"/>
      <c r="TQN1302" s="45"/>
      <c r="TQO1302" s="45"/>
      <c r="TQP1302" s="45"/>
      <c r="TQQ1302" s="45"/>
      <c r="TQR1302" s="45"/>
      <c r="TQS1302" s="45"/>
      <c r="TQT1302" s="45"/>
      <c r="TQU1302" s="45"/>
      <c r="TQV1302" s="45"/>
      <c r="TQW1302" s="45"/>
      <c r="TQX1302" s="45"/>
      <c r="TQY1302" s="45"/>
      <c r="TQZ1302" s="45"/>
      <c r="TRA1302" s="45"/>
      <c r="TRB1302" s="45"/>
      <c r="TRC1302" s="45"/>
      <c r="TRD1302" s="45"/>
      <c r="TRE1302" s="45"/>
      <c r="TRF1302" s="45"/>
      <c r="TRG1302" s="45"/>
      <c r="TRH1302" s="45"/>
      <c r="TRI1302" s="45"/>
      <c r="TRJ1302" s="45"/>
      <c r="TRK1302" s="45"/>
      <c r="TRL1302" s="45"/>
      <c r="TRM1302" s="45"/>
      <c r="TRN1302" s="45"/>
      <c r="TRO1302" s="45"/>
      <c r="TRP1302" s="45"/>
      <c r="TRQ1302" s="45"/>
      <c r="TRR1302" s="45"/>
      <c r="TRS1302" s="45"/>
      <c r="TRT1302" s="45"/>
      <c r="TRU1302" s="45"/>
      <c r="TRV1302" s="45"/>
      <c r="TRW1302" s="45"/>
      <c r="TRX1302" s="45"/>
      <c r="TRY1302" s="45"/>
      <c r="TRZ1302" s="45"/>
      <c r="TSA1302" s="45"/>
      <c r="TSB1302" s="45"/>
      <c r="TSC1302" s="45"/>
      <c r="TSD1302" s="45"/>
      <c r="TSE1302" s="45"/>
      <c r="TSF1302" s="45"/>
      <c r="TSG1302" s="45"/>
      <c r="TSH1302" s="45"/>
      <c r="TSI1302" s="45"/>
      <c r="TSJ1302" s="45"/>
      <c r="TSK1302" s="45"/>
      <c r="TSL1302" s="45"/>
      <c r="TSM1302" s="45"/>
      <c r="TSN1302" s="45"/>
      <c r="TSO1302" s="45"/>
      <c r="TSP1302" s="45"/>
      <c r="TSQ1302" s="45"/>
      <c r="TSR1302" s="45"/>
      <c r="TSS1302" s="45"/>
      <c r="TST1302" s="45"/>
      <c r="TSU1302" s="45"/>
      <c r="TSV1302" s="45"/>
      <c r="TSW1302" s="45"/>
      <c r="TSX1302" s="45"/>
      <c r="TSY1302" s="45"/>
      <c r="TSZ1302" s="45"/>
      <c r="TTA1302" s="45"/>
      <c r="TTB1302" s="45"/>
      <c r="TTC1302" s="45"/>
      <c r="TTD1302" s="45"/>
      <c r="TTE1302" s="45"/>
      <c r="TTF1302" s="45"/>
      <c r="TTG1302" s="45"/>
      <c r="TTH1302" s="45"/>
      <c r="TTI1302" s="45"/>
      <c r="TTJ1302" s="45"/>
      <c r="TTK1302" s="45"/>
      <c r="TTL1302" s="45"/>
      <c r="TTM1302" s="45"/>
      <c r="TTN1302" s="45"/>
      <c r="TTO1302" s="45"/>
      <c r="TTP1302" s="45"/>
      <c r="TTQ1302" s="45"/>
      <c r="TTR1302" s="45"/>
      <c r="TTS1302" s="45"/>
      <c r="TTT1302" s="45"/>
      <c r="TTU1302" s="45"/>
      <c r="TTV1302" s="45"/>
      <c r="TTW1302" s="45"/>
      <c r="TTX1302" s="45"/>
      <c r="TTY1302" s="45"/>
      <c r="TTZ1302" s="45"/>
      <c r="TUA1302" s="45"/>
      <c r="TUB1302" s="45"/>
      <c r="TUC1302" s="45"/>
      <c r="TUD1302" s="45"/>
      <c r="TUE1302" s="45"/>
      <c r="TUF1302" s="45"/>
      <c r="TUG1302" s="45"/>
      <c r="TUH1302" s="45"/>
      <c r="TUI1302" s="45"/>
      <c r="TUJ1302" s="45"/>
      <c r="TUK1302" s="45"/>
      <c r="TUL1302" s="45"/>
      <c r="TUM1302" s="45"/>
      <c r="TUN1302" s="45"/>
      <c r="TUO1302" s="45"/>
      <c r="TUP1302" s="45"/>
      <c r="TUQ1302" s="45"/>
      <c r="TUR1302" s="45"/>
      <c r="TUS1302" s="45"/>
      <c r="TUT1302" s="45"/>
      <c r="TUU1302" s="45"/>
      <c r="TUV1302" s="45"/>
      <c r="TUW1302" s="45"/>
      <c r="TUX1302" s="45"/>
      <c r="TUY1302" s="45"/>
      <c r="TUZ1302" s="45"/>
      <c r="TVA1302" s="45"/>
      <c r="TVB1302" s="45"/>
      <c r="TVC1302" s="45"/>
      <c r="TVD1302" s="45"/>
      <c r="TVE1302" s="45"/>
      <c r="TVF1302" s="45"/>
      <c r="TVG1302" s="45"/>
      <c r="TVH1302" s="45"/>
      <c r="TVI1302" s="45"/>
      <c r="TVJ1302" s="45"/>
      <c r="TVK1302" s="45"/>
      <c r="TVL1302" s="45"/>
      <c r="TVM1302" s="45"/>
      <c r="TVN1302" s="45"/>
      <c r="TVO1302" s="45"/>
      <c r="TVP1302" s="45"/>
      <c r="TVQ1302" s="45"/>
      <c r="TVR1302" s="45"/>
      <c r="TVS1302" s="45"/>
      <c r="TVT1302" s="45"/>
      <c r="TVU1302" s="45"/>
      <c r="TVV1302" s="45"/>
      <c r="TVW1302" s="45"/>
      <c r="TVX1302" s="45"/>
      <c r="TVY1302" s="45"/>
      <c r="TVZ1302" s="45"/>
      <c r="TWA1302" s="45"/>
      <c r="TWB1302" s="45"/>
      <c r="TWC1302" s="45"/>
      <c r="TWD1302" s="45"/>
      <c r="TWE1302" s="45"/>
      <c r="TWF1302" s="45"/>
      <c r="TWG1302" s="45"/>
      <c r="TWH1302" s="45"/>
      <c r="TWI1302" s="45"/>
      <c r="TWJ1302" s="45"/>
      <c r="TWK1302" s="45"/>
      <c r="TWL1302" s="45"/>
      <c r="TWM1302" s="45"/>
      <c r="TWN1302" s="45"/>
      <c r="TWO1302" s="45"/>
      <c r="TWP1302" s="45"/>
      <c r="TWQ1302" s="45"/>
      <c r="TWR1302" s="45"/>
      <c r="TWS1302" s="45"/>
      <c r="TWT1302" s="45"/>
      <c r="TWU1302" s="45"/>
      <c r="TWV1302" s="45"/>
      <c r="TWW1302" s="45"/>
      <c r="TWX1302" s="45"/>
      <c r="TWY1302" s="45"/>
      <c r="TWZ1302" s="45"/>
      <c r="TXA1302" s="45"/>
      <c r="TXB1302" s="45"/>
      <c r="TXC1302" s="45"/>
      <c r="TXD1302" s="45"/>
      <c r="TXE1302" s="45"/>
      <c r="TXF1302" s="45"/>
      <c r="TXG1302" s="45"/>
      <c r="TXH1302" s="45"/>
      <c r="TXI1302" s="45"/>
      <c r="TXJ1302" s="45"/>
      <c r="TXK1302" s="45"/>
      <c r="TXL1302" s="45"/>
      <c r="TXM1302" s="45"/>
      <c r="TXN1302" s="45"/>
      <c r="TXO1302" s="45"/>
      <c r="TXP1302" s="45"/>
      <c r="TXQ1302" s="45"/>
      <c r="TXR1302" s="45"/>
      <c r="TXS1302" s="45"/>
      <c r="TXT1302" s="45"/>
      <c r="TXU1302" s="45"/>
      <c r="TXV1302" s="45"/>
      <c r="TXW1302" s="45"/>
      <c r="TXX1302" s="45"/>
      <c r="TXY1302" s="45"/>
      <c r="TXZ1302" s="45"/>
      <c r="TYA1302" s="45"/>
      <c r="TYB1302" s="45"/>
      <c r="TYC1302" s="45"/>
      <c r="TYD1302" s="45"/>
      <c r="TYE1302" s="45"/>
      <c r="TYF1302" s="45"/>
      <c r="TYG1302" s="45"/>
      <c r="TYH1302" s="45"/>
      <c r="TYI1302" s="45"/>
      <c r="TYJ1302" s="45"/>
      <c r="TYK1302" s="45"/>
      <c r="TYL1302" s="45"/>
      <c r="TYM1302" s="45"/>
      <c r="TYN1302" s="45"/>
      <c r="TYO1302" s="45"/>
      <c r="TYP1302" s="45"/>
      <c r="TYQ1302" s="45"/>
      <c r="TYR1302" s="45"/>
      <c r="TYS1302" s="45"/>
      <c r="TYT1302" s="45"/>
      <c r="TYU1302" s="45"/>
      <c r="TYV1302" s="45"/>
      <c r="TYW1302" s="45"/>
      <c r="TYX1302" s="45"/>
      <c r="TYY1302" s="45"/>
      <c r="TYZ1302" s="45"/>
      <c r="TZA1302" s="45"/>
      <c r="TZB1302" s="45"/>
      <c r="TZC1302" s="45"/>
      <c r="TZD1302" s="45"/>
      <c r="TZE1302" s="45"/>
      <c r="TZF1302" s="45"/>
      <c r="TZG1302" s="45"/>
      <c r="TZH1302" s="45"/>
      <c r="TZI1302" s="45"/>
      <c r="TZJ1302" s="45"/>
      <c r="TZK1302" s="45"/>
      <c r="TZL1302" s="45"/>
      <c r="TZM1302" s="45"/>
      <c r="TZN1302" s="45"/>
      <c r="TZO1302" s="45"/>
      <c r="TZP1302" s="45"/>
      <c r="TZQ1302" s="45"/>
      <c r="TZR1302" s="45"/>
      <c r="TZS1302" s="45"/>
      <c r="TZT1302" s="45"/>
      <c r="TZU1302" s="45"/>
      <c r="TZV1302" s="45"/>
      <c r="TZW1302" s="45"/>
      <c r="TZX1302" s="45"/>
      <c r="TZY1302" s="45"/>
      <c r="TZZ1302" s="45"/>
      <c r="UAA1302" s="45"/>
      <c r="UAB1302" s="45"/>
      <c r="UAC1302" s="45"/>
      <c r="UAD1302" s="45"/>
      <c r="UAE1302" s="45"/>
      <c r="UAF1302" s="45"/>
      <c r="UAG1302" s="45"/>
      <c r="UAH1302" s="45"/>
      <c r="UAI1302" s="45"/>
      <c r="UAJ1302" s="45"/>
      <c r="UAK1302" s="45"/>
      <c r="UAL1302" s="45"/>
      <c r="UAM1302" s="45"/>
      <c r="UAN1302" s="45"/>
      <c r="UAO1302" s="45"/>
      <c r="UAP1302" s="45"/>
      <c r="UAQ1302" s="45"/>
      <c r="UAR1302" s="45"/>
      <c r="UAS1302" s="45"/>
      <c r="UAT1302" s="45"/>
      <c r="UAU1302" s="45"/>
      <c r="UAV1302" s="45"/>
      <c r="UAW1302" s="45"/>
      <c r="UAX1302" s="45"/>
      <c r="UAY1302" s="45"/>
      <c r="UAZ1302" s="45"/>
      <c r="UBA1302" s="45"/>
      <c r="UBB1302" s="45"/>
      <c r="UBC1302" s="45"/>
      <c r="UBD1302" s="45"/>
      <c r="UBE1302" s="45"/>
      <c r="UBF1302" s="45"/>
      <c r="UBG1302" s="45"/>
      <c r="UBH1302" s="45"/>
      <c r="UBI1302" s="45"/>
      <c r="UBJ1302" s="45"/>
      <c r="UBK1302" s="45"/>
      <c r="UBL1302" s="45"/>
      <c r="UBM1302" s="45"/>
      <c r="UBN1302" s="45"/>
      <c r="UBO1302" s="45"/>
      <c r="UBP1302" s="45"/>
      <c r="UBQ1302" s="45"/>
      <c r="UBR1302" s="45"/>
      <c r="UBS1302" s="45"/>
      <c r="UBT1302" s="45"/>
      <c r="UBU1302" s="45"/>
      <c r="UBV1302" s="45"/>
      <c r="UBW1302" s="45"/>
      <c r="UBX1302" s="45"/>
      <c r="UBY1302" s="45"/>
      <c r="UBZ1302" s="45"/>
      <c r="UCA1302" s="45"/>
      <c r="UCB1302" s="45"/>
      <c r="UCC1302" s="45"/>
      <c r="UCD1302" s="45"/>
      <c r="UCE1302" s="45"/>
      <c r="UCF1302" s="45"/>
      <c r="UCG1302" s="45"/>
      <c r="UCH1302" s="45"/>
      <c r="UCI1302" s="45"/>
      <c r="UCJ1302" s="45"/>
      <c r="UCK1302" s="45"/>
      <c r="UCL1302" s="45"/>
      <c r="UCM1302" s="45"/>
      <c r="UCN1302" s="45"/>
      <c r="UCO1302" s="45"/>
      <c r="UCP1302" s="45"/>
      <c r="UCQ1302" s="45"/>
      <c r="UCR1302" s="45"/>
      <c r="UCS1302" s="45"/>
      <c r="UCT1302" s="45"/>
      <c r="UCU1302" s="45"/>
      <c r="UCV1302" s="45"/>
      <c r="UCW1302" s="45"/>
      <c r="UCX1302" s="45"/>
      <c r="UCY1302" s="45"/>
      <c r="UCZ1302" s="45"/>
      <c r="UDA1302" s="45"/>
      <c r="UDB1302" s="45"/>
      <c r="UDC1302" s="45"/>
      <c r="UDD1302" s="45"/>
      <c r="UDE1302" s="45"/>
      <c r="UDF1302" s="45"/>
      <c r="UDG1302" s="45"/>
      <c r="UDH1302" s="45"/>
      <c r="UDI1302" s="45"/>
      <c r="UDJ1302" s="45"/>
      <c r="UDK1302" s="45"/>
      <c r="UDL1302" s="45"/>
      <c r="UDM1302" s="45"/>
      <c r="UDN1302" s="45"/>
      <c r="UDO1302" s="45"/>
      <c r="UDP1302" s="45"/>
      <c r="UDQ1302" s="45"/>
      <c r="UDR1302" s="45"/>
      <c r="UDS1302" s="45"/>
      <c r="UDT1302" s="45"/>
      <c r="UDU1302" s="45"/>
      <c r="UDV1302" s="45"/>
      <c r="UDW1302" s="45"/>
      <c r="UDX1302" s="45"/>
      <c r="UDY1302" s="45"/>
      <c r="UDZ1302" s="45"/>
      <c r="UEA1302" s="45"/>
      <c r="UEB1302" s="45"/>
      <c r="UEC1302" s="45"/>
      <c r="UED1302" s="45"/>
      <c r="UEE1302" s="45"/>
      <c r="UEF1302" s="45"/>
      <c r="UEG1302" s="45"/>
      <c r="UEH1302" s="45"/>
      <c r="UEI1302" s="45"/>
      <c r="UEJ1302" s="45"/>
      <c r="UEK1302" s="45"/>
      <c r="UEL1302" s="45"/>
      <c r="UEM1302" s="45"/>
      <c r="UEN1302" s="45"/>
      <c r="UEO1302" s="45"/>
      <c r="UEP1302" s="45"/>
      <c r="UEQ1302" s="45"/>
      <c r="UER1302" s="45"/>
      <c r="UES1302" s="45"/>
      <c r="UET1302" s="45"/>
      <c r="UEU1302" s="45"/>
      <c r="UEV1302" s="45"/>
      <c r="UEW1302" s="45"/>
      <c r="UEX1302" s="45"/>
      <c r="UEY1302" s="45"/>
      <c r="UEZ1302" s="45"/>
      <c r="UFA1302" s="45"/>
      <c r="UFB1302" s="45"/>
      <c r="UFC1302" s="45"/>
      <c r="UFD1302" s="45"/>
      <c r="UFE1302" s="45"/>
      <c r="UFF1302" s="45"/>
      <c r="UFG1302" s="45"/>
      <c r="UFH1302" s="45"/>
      <c r="UFI1302" s="45"/>
      <c r="UFJ1302" s="45"/>
      <c r="UFK1302" s="45"/>
      <c r="UFL1302" s="45"/>
      <c r="UFM1302" s="45"/>
      <c r="UFN1302" s="45"/>
      <c r="UFO1302" s="45"/>
      <c r="UFP1302" s="45"/>
      <c r="UFQ1302" s="45"/>
      <c r="UFR1302" s="45"/>
      <c r="UFS1302" s="45"/>
      <c r="UFT1302" s="45"/>
      <c r="UFU1302" s="45"/>
      <c r="UFV1302" s="45"/>
      <c r="UFW1302" s="45"/>
      <c r="UFX1302" s="45"/>
      <c r="UFY1302" s="45"/>
      <c r="UFZ1302" s="45"/>
      <c r="UGA1302" s="45"/>
      <c r="UGB1302" s="45"/>
      <c r="UGC1302" s="45"/>
      <c r="UGD1302" s="45"/>
      <c r="UGE1302" s="45"/>
      <c r="UGF1302" s="45"/>
      <c r="UGG1302" s="45"/>
      <c r="UGH1302" s="45"/>
      <c r="UGI1302" s="45"/>
      <c r="UGJ1302" s="45"/>
      <c r="UGK1302" s="45"/>
      <c r="UGL1302" s="45"/>
      <c r="UGM1302" s="45"/>
      <c r="UGN1302" s="45"/>
      <c r="UGO1302" s="45"/>
      <c r="UGP1302" s="45"/>
      <c r="UGQ1302" s="45"/>
      <c r="UGR1302" s="45"/>
      <c r="UGS1302" s="45"/>
      <c r="UGT1302" s="45"/>
      <c r="UGU1302" s="45"/>
      <c r="UGV1302" s="45"/>
      <c r="UGW1302" s="45"/>
      <c r="UGX1302" s="45"/>
      <c r="UGY1302" s="45"/>
      <c r="UGZ1302" s="45"/>
      <c r="UHA1302" s="45"/>
      <c r="UHB1302" s="45"/>
      <c r="UHC1302" s="45"/>
      <c r="UHD1302" s="45"/>
      <c r="UHE1302" s="45"/>
      <c r="UHF1302" s="45"/>
      <c r="UHG1302" s="45"/>
      <c r="UHH1302" s="45"/>
      <c r="UHI1302" s="45"/>
      <c r="UHJ1302" s="45"/>
      <c r="UHK1302" s="45"/>
      <c r="UHL1302" s="45"/>
      <c r="UHM1302" s="45"/>
      <c r="UHN1302" s="45"/>
      <c r="UHO1302" s="45"/>
      <c r="UHP1302" s="45"/>
      <c r="UHQ1302" s="45"/>
      <c r="UHR1302" s="45"/>
      <c r="UHS1302" s="45"/>
      <c r="UHT1302" s="45"/>
      <c r="UHU1302" s="45"/>
      <c r="UHV1302" s="45"/>
      <c r="UHW1302" s="45"/>
      <c r="UHX1302" s="45"/>
      <c r="UHY1302" s="45"/>
      <c r="UHZ1302" s="45"/>
      <c r="UIA1302" s="45"/>
      <c r="UIB1302" s="45"/>
      <c r="UIC1302" s="45"/>
      <c r="UID1302" s="45"/>
      <c r="UIE1302" s="45"/>
      <c r="UIF1302" s="45"/>
      <c r="UIG1302" s="45"/>
      <c r="UIH1302" s="45"/>
      <c r="UII1302" s="45"/>
      <c r="UIJ1302" s="45"/>
      <c r="UIK1302" s="45"/>
      <c r="UIL1302" s="45"/>
      <c r="UIM1302" s="45"/>
      <c r="UIN1302" s="45"/>
      <c r="UIO1302" s="45"/>
      <c r="UIP1302" s="45"/>
      <c r="UIQ1302" s="45"/>
      <c r="UIR1302" s="45"/>
      <c r="UIS1302" s="45"/>
      <c r="UIT1302" s="45"/>
      <c r="UIU1302" s="45"/>
      <c r="UIV1302" s="45"/>
      <c r="UIW1302" s="45"/>
      <c r="UIX1302" s="45"/>
      <c r="UIY1302" s="45"/>
      <c r="UIZ1302" s="45"/>
      <c r="UJA1302" s="45"/>
      <c r="UJB1302" s="45"/>
      <c r="UJC1302" s="45"/>
      <c r="UJD1302" s="45"/>
      <c r="UJE1302" s="45"/>
      <c r="UJF1302" s="45"/>
      <c r="UJG1302" s="45"/>
      <c r="UJH1302" s="45"/>
      <c r="UJI1302" s="45"/>
      <c r="UJJ1302" s="45"/>
      <c r="UJK1302" s="45"/>
      <c r="UJL1302" s="45"/>
      <c r="UJM1302" s="45"/>
      <c r="UJN1302" s="45"/>
      <c r="UJO1302" s="45"/>
      <c r="UJP1302" s="45"/>
      <c r="UJQ1302" s="45"/>
      <c r="UJR1302" s="45"/>
      <c r="UJS1302" s="45"/>
      <c r="UJT1302" s="45"/>
      <c r="UJU1302" s="45"/>
      <c r="UJV1302" s="45"/>
      <c r="UJW1302" s="45"/>
      <c r="UJX1302" s="45"/>
      <c r="UJY1302" s="45"/>
      <c r="UJZ1302" s="45"/>
      <c r="UKA1302" s="45"/>
      <c r="UKB1302" s="45"/>
      <c r="UKC1302" s="45"/>
      <c r="UKD1302" s="45"/>
      <c r="UKE1302" s="45"/>
      <c r="UKF1302" s="45"/>
      <c r="UKG1302" s="45"/>
      <c r="UKH1302" s="45"/>
      <c r="UKI1302" s="45"/>
      <c r="UKJ1302" s="45"/>
      <c r="UKK1302" s="45"/>
      <c r="UKL1302" s="45"/>
      <c r="UKM1302" s="45"/>
      <c r="UKN1302" s="45"/>
      <c r="UKO1302" s="45"/>
      <c r="UKP1302" s="45"/>
      <c r="UKQ1302" s="45"/>
      <c r="UKR1302" s="45"/>
      <c r="UKS1302" s="45"/>
      <c r="UKT1302" s="45"/>
      <c r="UKU1302" s="45"/>
      <c r="UKV1302" s="45"/>
      <c r="UKW1302" s="45"/>
      <c r="UKX1302" s="45"/>
      <c r="UKY1302" s="45"/>
      <c r="UKZ1302" s="45"/>
      <c r="ULA1302" s="45"/>
      <c r="ULB1302" s="45"/>
      <c r="ULC1302" s="45"/>
      <c r="ULD1302" s="45"/>
      <c r="ULE1302" s="45"/>
      <c r="ULF1302" s="45"/>
      <c r="ULG1302" s="45"/>
      <c r="ULH1302" s="45"/>
      <c r="ULI1302" s="45"/>
      <c r="ULJ1302" s="45"/>
      <c r="ULK1302" s="45"/>
      <c r="ULL1302" s="45"/>
      <c r="ULM1302" s="45"/>
      <c r="ULN1302" s="45"/>
      <c r="ULO1302" s="45"/>
      <c r="ULP1302" s="45"/>
      <c r="ULQ1302" s="45"/>
      <c r="ULR1302" s="45"/>
      <c r="ULS1302" s="45"/>
      <c r="ULT1302" s="45"/>
      <c r="ULU1302" s="45"/>
      <c r="ULV1302" s="45"/>
      <c r="ULW1302" s="45"/>
      <c r="ULX1302" s="45"/>
      <c r="ULY1302" s="45"/>
      <c r="ULZ1302" s="45"/>
      <c r="UMA1302" s="45"/>
      <c r="UMB1302" s="45"/>
      <c r="UMC1302" s="45"/>
      <c r="UMD1302" s="45"/>
      <c r="UME1302" s="45"/>
      <c r="UMF1302" s="45"/>
      <c r="UMG1302" s="45"/>
      <c r="UMH1302" s="45"/>
      <c r="UMI1302" s="45"/>
      <c r="UMJ1302" s="45"/>
      <c r="UMK1302" s="45"/>
      <c r="UML1302" s="45"/>
      <c r="UMM1302" s="45"/>
      <c r="UMN1302" s="45"/>
      <c r="UMO1302" s="45"/>
      <c r="UMP1302" s="45"/>
      <c r="UMQ1302" s="45"/>
      <c r="UMR1302" s="45"/>
      <c r="UMS1302" s="45"/>
      <c r="UMT1302" s="45"/>
      <c r="UMU1302" s="45"/>
      <c r="UMV1302" s="45"/>
      <c r="UMW1302" s="45"/>
      <c r="UMX1302" s="45"/>
      <c r="UMY1302" s="45"/>
      <c r="UMZ1302" s="45"/>
      <c r="UNA1302" s="45"/>
      <c r="UNB1302" s="45"/>
      <c r="UNC1302" s="45"/>
      <c r="UND1302" s="45"/>
      <c r="UNE1302" s="45"/>
      <c r="UNF1302" s="45"/>
      <c r="UNG1302" s="45"/>
      <c r="UNH1302" s="45"/>
      <c r="UNI1302" s="45"/>
      <c r="UNJ1302" s="45"/>
      <c r="UNK1302" s="45"/>
      <c r="UNL1302" s="45"/>
      <c r="UNM1302" s="45"/>
      <c r="UNN1302" s="45"/>
      <c r="UNO1302" s="45"/>
      <c r="UNP1302" s="45"/>
      <c r="UNQ1302" s="45"/>
      <c r="UNR1302" s="45"/>
      <c r="UNS1302" s="45"/>
      <c r="UNT1302" s="45"/>
      <c r="UNU1302" s="45"/>
      <c r="UNV1302" s="45"/>
      <c r="UNW1302" s="45"/>
      <c r="UNX1302" s="45"/>
      <c r="UNY1302" s="45"/>
      <c r="UNZ1302" s="45"/>
      <c r="UOA1302" s="45"/>
      <c r="UOB1302" s="45"/>
      <c r="UOC1302" s="45"/>
      <c r="UOD1302" s="45"/>
      <c r="UOE1302" s="45"/>
      <c r="UOF1302" s="45"/>
      <c r="UOG1302" s="45"/>
      <c r="UOH1302" s="45"/>
      <c r="UOI1302" s="45"/>
      <c r="UOJ1302" s="45"/>
      <c r="UOK1302" s="45"/>
      <c r="UOL1302" s="45"/>
      <c r="UOM1302" s="45"/>
      <c r="UON1302" s="45"/>
      <c r="UOO1302" s="45"/>
      <c r="UOP1302" s="45"/>
      <c r="UOQ1302" s="45"/>
      <c r="UOR1302" s="45"/>
      <c r="UOS1302" s="45"/>
      <c r="UOT1302" s="45"/>
      <c r="UOU1302" s="45"/>
      <c r="UOV1302" s="45"/>
      <c r="UOW1302" s="45"/>
      <c r="UOX1302" s="45"/>
      <c r="UOY1302" s="45"/>
      <c r="UOZ1302" s="45"/>
      <c r="UPA1302" s="45"/>
      <c r="UPB1302" s="45"/>
      <c r="UPC1302" s="45"/>
      <c r="UPD1302" s="45"/>
      <c r="UPE1302" s="45"/>
      <c r="UPF1302" s="45"/>
      <c r="UPG1302" s="45"/>
      <c r="UPH1302" s="45"/>
      <c r="UPI1302" s="45"/>
      <c r="UPJ1302" s="45"/>
      <c r="UPK1302" s="45"/>
      <c r="UPL1302" s="45"/>
      <c r="UPM1302" s="45"/>
      <c r="UPN1302" s="45"/>
      <c r="UPO1302" s="45"/>
      <c r="UPP1302" s="45"/>
      <c r="UPQ1302" s="45"/>
      <c r="UPR1302" s="45"/>
      <c r="UPS1302" s="45"/>
      <c r="UPT1302" s="45"/>
      <c r="UPU1302" s="45"/>
      <c r="UPV1302" s="45"/>
      <c r="UPW1302" s="45"/>
      <c r="UPX1302" s="45"/>
      <c r="UPY1302" s="45"/>
      <c r="UPZ1302" s="45"/>
      <c r="UQA1302" s="45"/>
      <c r="UQB1302" s="45"/>
      <c r="UQC1302" s="45"/>
      <c r="UQD1302" s="45"/>
      <c r="UQE1302" s="45"/>
      <c r="UQF1302" s="45"/>
      <c r="UQG1302" s="45"/>
      <c r="UQH1302" s="45"/>
      <c r="UQI1302" s="45"/>
      <c r="UQJ1302" s="45"/>
      <c r="UQK1302" s="45"/>
      <c r="UQL1302" s="45"/>
      <c r="UQM1302" s="45"/>
      <c r="UQN1302" s="45"/>
      <c r="UQO1302" s="45"/>
      <c r="UQP1302" s="45"/>
      <c r="UQQ1302" s="45"/>
      <c r="UQR1302" s="45"/>
      <c r="UQS1302" s="45"/>
      <c r="UQT1302" s="45"/>
      <c r="UQU1302" s="45"/>
      <c r="UQV1302" s="45"/>
      <c r="UQW1302" s="45"/>
      <c r="UQX1302" s="45"/>
      <c r="UQY1302" s="45"/>
      <c r="UQZ1302" s="45"/>
      <c r="URA1302" s="45"/>
      <c r="URB1302" s="45"/>
      <c r="URC1302" s="45"/>
      <c r="URD1302" s="45"/>
      <c r="URE1302" s="45"/>
      <c r="URF1302" s="45"/>
      <c r="URG1302" s="45"/>
      <c r="URH1302" s="45"/>
      <c r="URI1302" s="45"/>
      <c r="URJ1302" s="45"/>
      <c r="URK1302" s="45"/>
      <c r="URL1302" s="45"/>
      <c r="URM1302" s="45"/>
      <c r="URN1302" s="45"/>
      <c r="URO1302" s="45"/>
      <c r="URP1302" s="45"/>
      <c r="URQ1302" s="45"/>
      <c r="URR1302" s="45"/>
      <c r="URS1302" s="45"/>
      <c r="URT1302" s="45"/>
      <c r="URU1302" s="45"/>
      <c r="URV1302" s="45"/>
      <c r="URW1302" s="45"/>
      <c r="URX1302" s="45"/>
      <c r="URY1302" s="45"/>
      <c r="URZ1302" s="45"/>
      <c r="USA1302" s="45"/>
      <c r="USB1302" s="45"/>
      <c r="USC1302" s="45"/>
      <c r="USD1302" s="45"/>
      <c r="USE1302" s="45"/>
      <c r="USF1302" s="45"/>
      <c r="USG1302" s="45"/>
      <c r="USH1302" s="45"/>
      <c r="USI1302" s="45"/>
      <c r="USJ1302" s="45"/>
      <c r="USK1302" s="45"/>
      <c r="USL1302" s="45"/>
      <c r="USM1302" s="45"/>
      <c r="USN1302" s="45"/>
      <c r="USO1302" s="45"/>
      <c r="USP1302" s="45"/>
      <c r="USQ1302" s="45"/>
      <c r="USR1302" s="45"/>
      <c r="USS1302" s="45"/>
      <c r="UST1302" s="45"/>
      <c r="USU1302" s="45"/>
      <c r="USV1302" s="45"/>
      <c r="USW1302" s="45"/>
      <c r="USX1302" s="45"/>
      <c r="USY1302" s="45"/>
      <c r="USZ1302" s="45"/>
      <c r="UTA1302" s="45"/>
      <c r="UTB1302" s="45"/>
      <c r="UTC1302" s="45"/>
      <c r="UTD1302" s="45"/>
      <c r="UTE1302" s="45"/>
      <c r="UTF1302" s="45"/>
      <c r="UTG1302" s="45"/>
      <c r="UTH1302" s="45"/>
      <c r="UTI1302" s="45"/>
      <c r="UTJ1302" s="45"/>
      <c r="UTK1302" s="45"/>
      <c r="UTL1302" s="45"/>
      <c r="UTM1302" s="45"/>
      <c r="UTN1302" s="45"/>
      <c r="UTO1302" s="45"/>
      <c r="UTP1302" s="45"/>
      <c r="UTQ1302" s="45"/>
      <c r="UTR1302" s="45"/>
      <c r="UTS1302" s="45"/>
      <c r="UTT1302" s="45"/>
      <c r="UTU1302" s="45"/>
      <c r="UTV1302" s="45"/>
      <c r="UTW1302" s="45"/>
      <c r="UTX1302" s="45"/>
      <c r="UTY1302" s="45"/>
      <c r="UTZ1302" s="45"/>
      <c r="UUA1302" s="45"/>
      <c r="UUB1302" s="45"/>
      <c r="UUC1302" s="45"/>
      <c r="UUD1302" s="45"/>
      <c r="UUE1302" s="45"/>
      <c r="UUF1302" s="45"/>
      <c r="UUG1302" s="45"/>
      <c r="UUH1302" s="45"/>
      <c r="UUI1302" s="45"/>
      <c r="UUJ1302" s="45"/>
      <c r="UUK1302" s="45"/>
      <c r="UUL1302" s="45"/>
      <c r="UUM1302" s="45"/>
      <c r="UUN1302" s="45"/>
      <c r="UUO1302" s="45"/>
      <c r="UUP1302" s="45"/>
      <c r="UUQ1302" s="45"/>
      <c r="UUR1302" s="45"/>
      <c r="UUS1302" s="45"/>
      <c r="UUT1302" s="45"/>
      <c r="UUU1302" s="45"/>
      <c r="UUV1302" s="45"/>
      <c r="UUW1302" s="45"/>
      <c r="UUX1302" s="45"/>
      <c r="UUY1302" s="45"/>
      <c r="UUZ1302" s="45"/>
      <c r="UVA1302" s="45"/>
      <c r="UVB1302" s="45"/>
      <c r="UVC1302" s="45"/>
      <c r="UVD1302" s="45"/>
      <c r="UVE1302" s="45"/>
      <c r="UVF1302" s="45"/>
      <c r="UVG1302" s="45"/>
      <c r="UVH1302" s="45"/>
      <c r="UVI1302" s="45"/>
      <c r="UVJ1302" s="45"/>
      <c r="UVK1302" s="45"/>
      <c r="UVL1302" s="45"/>
      <c r="UVM1302" s="45"/>
      <c r="UVN1302" s="45"/>
      <c r="UVO1302" s="45"/>
      <c r="UVP1302" s="45"/>
      <c r="UVQ1302" s="45"/>
      <c r="UVR1302" s="45"/>
      <c r="UVS1302" s="45"/>
      <c r="UVT1302" s="45"/>
      <c r="UVU1302" s="45"/>
      <c r="UVV1302" s="45"/>
      <c r="UVW1302" s="45"/>
      <c r="UVX1302" s="45"/>
      <c r="UVY1302" s="45"/>
      <c r="UVZ1302" s="45"/>
      <c r="UWA1302" s="45"/>
      <c r="UWB1302" s="45"/>
      <c r="UWC1302" s="45"/>
      <c r="UWD1302" s="45"/>
      <c r="UWE1302" s="45"/>
      <c r="UWF1302" s="45"/>
      <c r="UWG1302" s="45"/>
      <c r="UWH1302" s="45"/>
      <c r="UWI1302" s="45"/>
      <c r="UWJ1302" s="45"/>
      <c r="UWK1302" s="45"/>
      <c r="UWL1302" s="45"/>
      <c r="UWM1302" s="45"/>
      <c r="UWN1302" s="45"/>
      <c r="UWO1302" s="45"/>
      <c r="UWP1302" s="45"/>
      <c r="UWQ1302" s="45"/>
      <c r="UWR1302" s="45"/>
      <c r="UWS1302" s="45"/>
      <c r="UWT1302" s="45"/>
      <c r="UWU1302" s="45"/>
      <c r="UWV1302" s="45"/>
      <c r="UWW1302" s="45"/>
      <c r="UWX1302" s="45"/>
      <c r="UWY1302" s="45"/>
      <c r="UWZ1302" s="45"/>
      <c r="UXA1302" s="45"/>
      <c r="UXB1302" s="45"/>
      <c r="UXC1302" s="45"/>
      <c r="UXD1302" s="45"/>
      <c r="UXE1302" s="45"/>
      <c r="UXF1302" s="45"/>
      <c r="UXG1302" s="45"/>
      <c r="UXH1302" s="45"/>
      <c r="UXI1302" s="45"/>
      <c r="UXJ1302" s="45"/>
      <c r="UXK1302" s="45"/>
      <c r="UXL1302" s="45"/>
      <c r="UXM1302" s="45"/>
      <c r="UXN1302" s="45"/>
      <c r="UXO1302" s="45"/>
      <c r="UXP1302" s="45"/>
      <c r="UXQ1302" s="45"/>
      <c r="UXR1302" s="45"/>
      <c r="UXS1302" s="45"/>
      <c r="UXT1302" s="45"/>
      <c r="UXU1302" s="45"/>
      <c r="UXV1302" s="45"/>
      <c r="UXW1302" s="45"/>
      <c r="UXX1302" s="45"/>
      <c r="UXY1302" s="45"/>
      <c r="UXZ1302" s="45"/>
      <c r="UYA1302" s="45"/>
      <c r="UYB1302" s="45"/>
      <c r="UYC1302" s="45"/>
      <c r="UYD1302" s="45"/>
      <c r="UYE1302" s="45"/>
      <c r="UYF1302" s="45"/>
      <c r="UYG1302" s="45"/>
      <c r="UYH1302" s="45"/>
      <c r="UYI1302" s="45"/>
      <c r="UYJ1302" s="45"/>
      <c r="UYK1302" s="45"/>
      <c r="UYL1302" s="45"/>
      <c r="UYM1302" s="45"/>
      <c r="UYN1302" s="45"/>
      <c r="UYO1302" s="45"/>
      <c r="UYP1302" s="45"/>
      <c r="UYQ1302" s="45"/>
      <c r="UYR1302" s="45"/>
      <c r="UYS1302" s="45"/>
      <c r="UYT1302" s="45"/>
      <c r="UYU1302" s="45"/>
      <c r="UYV1302" s="45"/>
      <c r="UYW1302" s="45"/>
      <c r="UYX1302" s="45"/>
      <c r="UYY1302" s="45"/>
      <c r="UYZ1302" s="45"/>
      <c r="UZA1302" s="45"/>
      <c r="UZB1302" s="45"/>
      <c r="UZC1302" s="45"/>
      <c r="UZD1302" s="45"/>
      <c r="UZE1302" s="45"/>
      <c r="UZF1302" s="45"/>
      <c r="UZG1302" s="45"/>
      <c r="UZH1302" s="45"/>
      <c r="UZI1302" s="45"/>
      <c r="UZJ1302" s="45"/>
      <c r="UZK1302" s="45"/>
      <c r="UZL1302" s="45"/>
      <c r="UZM1302" s="45"/>
      <c r="UZN1302" s="45"/>
      <c r="UZO1302" s="45"/>
      <c r="UZP1302" s="45"/>
      <c r="UZQ1302" s="45"/>
      <c r="UZR1302" s="45"/>
      <c r="UZS1302" s="45"/>
      <c r="UZT1302" s="45"/>
      <c r="UZU1302" s="45"/>
      <c r="UZV1302" s="45"/>
      <c r="UZW1302" s="45"/>
      <c r="UZX1302" s="45"/>
      <c r="UZY1302" s="45"/>
      <c r="UZZ1302" s="45"/>
      <c r="VAA1302" s="45"/>
      <c r="VAB1302" s="45"/>
      <c r="VAC1302" s="45"/>
      <c r="VAD1302" s="45"/>
      <c r="VAE1302" s="45"/>
      <c r="VAF1302" s="45"/>
      <c r="VAG1302" s="45"/>
      <c r="VAH1302" s="45"/>
      <c r="VAI1302" s="45"/>
      <c r="VAJ1302" s="45"/>
      <c r="VAK1302" s="45"/>
      <c r="VAL1302" s="45"/>
      <c r="VAM1302" s="45"/>
      <c r="VAN1302" s="45"/>
      <c r="VAO1302" s="45"/>
      <c r="VAP1302" s="45"/>
      <c r="VAQ1302" s="45"/>
      <c r="VAR1302" s="45"/>
      <c r="VAS1302" s="45"/>
      <c r="VAT1302" s="45"/>
      <c r="VAU1302" s="45"/>
      <c r="VAV1302" s="45"/>
      <c r="VAW1302" s="45"/>
      <c r="VAX1302" s="45"/>
      <c r="VAY1302" s="45"/>
      <c r="VAZ1302" s="45"/>
      <c r="VBA1302" s="45"/>
      <c r="VBB1302" s="45"/>
      <c r="VBC1302" s="45"/>
      <c r="VBD1302" s="45"/>
      <c r="VBE1302" s="45"/>
      <c r="VBF1302" s="45"/>
      <c r="VBG1302" s="45"/>
      <c r="VBH1302" s="45"/>
      <c r="VBI1302" s="45"/>
      <c r="VBJ1302" s="45"/>
      <c r="VBK1302" s="45"/>
      <c r="VBL1302" s="45"/>
      <c r="VBM1302" s="45"/>
      <c r="VBN1302" s="45"/>
      <c r="VBO1302" s="45"/>
      <c r="VBP1302" s="45"/>
      <c r="VBQ1302" s="45"/>
      <c r="VBR1302" s="45"/>
      <c r="VBS1302" s="45"/>
      <c r="VBT1302" s="45"/>
      <c r="VBU1302" s="45"/>
      <c r="VBV1302" s="45"/>
      <c r="VBW1302" s="45"/>
      <c r="VBX1302" s="45"/>
      <c r="VBY1302" s="45"/>
      <c r="VBZ1302" s="45"/>
      <c r="VCA1302" s="45"/>
      <c r="VCB1302" s="45"/>
      <c r="VCC1302" s="45"/>
      <c r="VCD1302" s="45"/>
      <c r="VCE1302" s="45"/>
      <c r="VCF1302" s="45"/>
      <c r="VCG1302" s="45"/>
      <c r="VCH1302" s="45"/>
      <c r="VCI1302" s="45"/>
      <c r="VCJ1302" s="45"/>
      <c r="VCK1302" s="45"/>
      <c r="VCL1302" s="45"/>
      <c r="VCM1302" s="45"/>
      <c r="VCN1302" s="45"/>
      <c r="VCO1302" s="45"/>
      <c r="VCP1302" s="45"/>
      <c r="VCQ1302" s="45"/>
      <c r="VCR1302" s="45"/>
      <c r="VCS1302" s="45"/>
      <c r="VCT1302" s="45"/>
      <c r="VCU1302" s="45"/>
      <c r="VCV1302" s="45"/>
      <c r="VCW1302" s="45"/>
      <c r="VCX1302" s="45"/>
      <c r="VCY1302" s="45"/>
      <c r="VCZ1302" s="45"/>
      <c r="VDA1302" s="45"/>
      <c r="VDB1302" s="45"/>
      <c r="VDC1302" s="45"/>
      <c r="VDD1302" s="45"/>
      <c r="VDE1302" s="45"/>
      <c r="VDF1302" s="45"/>
      <c r="VDG1302" s="45"/>
      <c r="VDH1302" s="45"/>
      <c r="VDI1302" s="45"/>
      <c r="VDJ1302" s="45"/>
      <c r="VDK1302" s="45"/>
      <c r="VDL1302" s="45"/>
      <c r="VDM1302" s="45"/>
      <c r="VDN1302" s="45"/>
      <c r="VDO1302" s="45"/>
      <c r="VDP1302" s="45"/>
      <c r="VDQ1302" s="45"/>
      <c r="VDR1302" s="45"/>
      <c r="VDS1302" s="45"/>
      <c r="VDT1302" s="45"/>
      <c r="VDU1302" s="45"/>
      <c r="VDV1302" s="45"/>
      <c r="VDW1302" s="45"/>
      <c r="VDX1302" s="45"/>
      <c r="VDY1302" s="45"/>
      <c r="VDZ1302" s="45"/>
      <c r="VEA1302" s="45"/>
      <c r="VEB1302" s="45"/>
      <c r="VEC1302" s="45"/>
      <c r="VED1302" s="45"/>
      <c r="VEE1302" s="45"/>
      <c r="VEF1302" s="45"/>
      <c r="VEG1302" s="45"/>
      <c r="VEH1302" s="45"/>
      <c r="VEI1302" s="45"/>
      <c r="VEJ1302" s="45"/>
      <c r="VEK1302" s="45"/>
      <c r="VEL1302" s="45"/>
      <c r="VEM1302" s="45"/>
      <c r="VEN1302" s="45"/>
      <c r="VEO1302" s="45"/>
      <c r="VEP1302" s="45"/>
      <c r="VEQ1302" s="45"/>
      <c r="VER1302" s="45"/>
      <c r="VES1302" s="45"/>
      <c r="VET1302" s="45"/>
      <c r="VEU1302" s="45"/>
      <c r="VEV1302" s="45"/>
      <c r="VEW1302" s="45"/>
      <c r="VEX1302" s="45"/>
      <c r="VEY1302" s="45"/>
      <c r="VEZ1302" s="45"/>
      <c r="VFA1302" s="45"/>
      <c r="VFB1302" s="45"/>
      <c r="VFC1302" s="45"/>
      <c r="VFD1302" s="45"/>
      <c r="VFE1302" s="45"/>
      <c r="VFF1302" s="45"/>
      <c r="VFG1302" s="45"/>
      <c r="VFH1302" s="45"/>
      <c r="VFI1302" s="45"/>
      <c r="VFJ1302" s="45"/>
      <c r="VFK1302" s="45"/>
      <c r="VFL1302" s="45"/>
      <c r="VFM1302" s="45"/>
      <c r="VFN1302" s="45"/>
      <c r="VFO1302" s="45"/>
      <c r="VFP1302" s="45"/>
      <c r="VFQ1302" s="45"/>
      <c r="VFR1302" s="45"/>
      <c r="VFS1302" s="45"/>
      <c r="VFT1302" s="45"/>
      <c r="VFU1302" s="45"/>
      <c r="VFV1302" s="45"/>
      <c r="VFW1302" s="45"/>
      <c r="VFX1302" s="45"/>
      <c r="VFY1302" s="45"/>
      <c r="VFZ1302" s="45"/>
      <c r="VGA1302" s="45"/>
      <c r="VGB1302" s="45"/>
      <c r="VGC1302" s="45"/>
      <c r="VGD1302" s="45"/>
      <c r="VGE1302" s="45"/>
      <c r="VGF1302" s="45"/>
      <c r="VGG1302" s="45"/>
      <c r="VGH1302" s="45"/>
      <c r="VGI1302" s="45"/>
      <c r="VGJ1302" s="45"/>
      <c r="VGK1302" s="45"/>
      <c r="VGL1302" s="45"/>
      <c r="VGM1302" s="45"/>
      <c r="VGN1302" s="45"/>
      <c r="VGO1302" s="45"/>
      <c r="VGP1302" s="45"/>
      <c r="VGQ1302" s="45"/>
      <c r="VGR1302" s="45"/>
      <c r="VGS1302" s="45"/>
      <c r="VGT1302" s="45"/>
      <c r="VGU1302" s="45"/>
      <c r="VGV1302" s="45"/>
      <c r="VGW1302" s="45"/>
      <c r="VGX1302" s="45"/>
      <c r="VGY1302" s="45"/>
      <c r="VGZ1302" s="45"/>
      <c r="VHA1302" s="45"/>
      <c r="VHB1302" s="45"/>
      <c r="VHC1302" s="45"/>
      <c r="VHD1302" s="45"/>
      <c r="VHE1302" s="45"/>
      <c r="VHF1302" s="45"/>
      <c r="VHG1302" s="45"/>
      <c r="VHH1302" s="45"/>
      <c r="VHI1302" s="45"/>
      <c r="VHJ1302" s="45"/>
      <c r="VHK1302" s="45"/>
      <c r="VHL1302" s="45"/>
      <c r="VHM1302" s="45"/>
      <c r="VHN1302" s="45"/>
      <c r="VHO1302" s="45"/>
      <c r="VHP1302" s="45"/>
      <c r="VHQ1302" s="45"/>
      <c r="VHR1302" s="45"/>
      <c r="VHS1302" s="45"/>
      <c r="VHT1302" s="45"/>
      <c r="VHU1302" s="45"/>
      <c r="VHV1302" s="45"/>
      <c r="VHW1302" s="45"/>
      <c r="VHX1302" s="45"/>
      <c r="VHY1302" s="45"/>
      <c r="VHZ1302" s="45"/>
      <c r="VIA1302" s="45"/>
      <c r="VIB1302" s="45"/>
      <c r="VIC1302" s="45"/>
      <c r="VID1302" s="45"/>
      <c r="VIE1302" s="45"/>
      <c r="VIF1302" s="45"/>
      <c r="VIG1302" s="45"/>
      <c r="VIH1302" s="45"/>
      <c r="VII1302" s="45"/>
      <c r="VIJ1302" s="45"/>
      <c r="VIK1302" s="45"/>
      <c r="VIL1302" s="45"/>
      <c r="VIM1302" s="45"/>
      <c r="VIN1302" s="45"/>
      <c r="VIO1302" s="45"/>
      <c r="VIP1302" s="45"/>
      <c r="VIQ1302" s="45"/>
      <c r="VIR1302" s="45"/>
      <c r="VIS1302" s="45"/>
      <c r="VIT1302" s="45"/>
      <c r="VIU1302" s="45"/>
      <c r="VIV1302" s="45"/>
      <c r="VIW1302" s="45"/>
      <c r="VIX1302" s="45"/>
      <c r="VIY1302" s="45"/>
      <c r="VIZ1302" s="45"/>
      <c r="VJA1302" s="45"/>
      <c r="VJB1302" s="45"/>
      <c r="VJC1302" s="45"/>
      <c r="VJD1302" s="45"/>
      <c r="VJE1302" s="45"/>
      <c r="VJF1302" s="45"/>
      <c r="VJG1302" s="45"/>
      <c r="VJH1302" s="45"/>
      <c r="VJI1302" s="45"/>
      <c r="VJJ1302" s="45"/>
      <c r="VJK1302" s="45"/>
      <c r="VJL1302" s="45"/>
      <c r="VJM1302" s="45"/>
      <c r="VJN1302" s="45"/>
      <c r="VJO1302" s="45"/>
      <c r="VJP1302" s="45"/>
      <c r="VJQ1302" s="45"/>
      <c r="VJR1302" s="45"/>
      <c r="VJS1302" s="45"/>
      <c r="VJT1302" s="45"/>
      <c r="VJU1302" s="45"/>
      <c r="VJV1302" s="45"/>
      <c r="VJW1302" s="45"/>
      <c r="VJX1302" s="45"/>
      <c r="VJY1302" s="45"/>
      <c r="VJZ1302" s="45"/>
      <c r="VKA1302" s="45"/>
      <c r="VKB1302" s="45"/>
      <c r="VKC1302" s="45"/>
      <c r="VKD1302" s="45"/>
      <c r="VKE1302" s="45"/>
      <c r="VKF1302" s="45"/>
      <c r="VKG1302" s="45"/>
      <c r="VKH1302" s="45"/>
      <c r="VKI1302" s="45"/>
      <c r="VKJ1302" s="45"/>
      <c r="VKK1302" s="45"/>
      <c r="VKL1302" s="45"/>
      <c r="VKM1302" s="45"/>
      <c r="VKN1302" s="45"/>
      <c r="VKO1302" s="45"/>
      <c r="VKP1302" s="45"/>
      <c r="VKQ1302" s="45"/>
      <c r="VKR1302" s="45"/>
      <c r="VKS1302" s="45"/>
      <c r="VKT1302" s="45"/>
      <c r="VKU1302" s="45"/>
      <c r="VKV1302" s="45"/>
      <c r="VKW1302" s="45"/>
      <c r="VKX1302" s="45"/>
      <c r="VKY1302" s="45"/>
      <c r="VKZ1302" s="45"/>
      <c r="VLA1302" s="45"/>
      <c r="VLB1302" s="45"/>
      <c r="VLC1302" s="45"/>
      <c r="VLD1302" s="45"/>
      <c r="VLE1302" s="45"/>
      <c r="VLF1302" s="45"/>
      <c r="VLG1302" s="45"/>
      <c r="VLH1302" s="45"/>
      <c r="VLI1302" s="45"/>
      <c r="VLJ1302" s="45"/>
      <c r="VLK1302" s="45"/>
      <c r="VLL1302" s="45"/>
      <c r="VLM1302" s="45"/>
      <c r="VLN1302" s="45"/>
      <c r="VLO1302" s="45"/>
      <c r="VLP1302" s="45"/>
      <c r="VLQ1302" s="45"/>
      <c r="VLR1302" s="45"/>
      <c r="VLS1302" s="45"/>
      <c r="VLT1302" s="45"/>
      <c r="VLU1302" s="45"/>
      <c r="VLV1302" s="45"/>
      <c r="VLW1302" s="45"/>
      <c r="VLX1302" s="45"/>
      <c r="VLY1302" s="45"/>
      <c r="VLZ1302" s="45"/>
      <c r="VMA1302" s="45"/>
      <c r="VMB1302" s="45"/>
      <c r="VMC1302" s="45"/>
      <c r="VMD1302" s="45"/>
      <c r="VME1302" s="45"/>
      <c r="VMF1302" s="45"/>
      <c r="VMG1302" s="45"/>
      <c r="VMH1302" s="45"/>
      <c r="VMI1302" s="45"/>
      <c r="VMJ1302" s="45"/>
      <c r="VMK1302" s="45"/>
      <c r="VML1302" s="45"/>
      <c r="VMM1302" s="45"/>
      <c r="VMN1302" s="45"/>
      <c r="VMO1302" s="45"/>
      <c r="VMP1302" s="45"/>
      <c r="VMQ1302" s="45"/>
      <c r="VMR1302" s="45"/>
      <c r="VMS1302" s="45"/>
      <c r="VMT1302" s="45"/>
      <c r="VMU1302" s="45"/>
      <c r="VMV1302" s="45"/>
      <c r="VMW1302" s="45"/>
      <c r="VMX1302" s="45"/>
      <c r="VMY1302" s="45"/>
      <c r="VMZ1302" s="45"/>
      <c r="VNA1302" s="45"/>
      <c r="VNB1302" s="45"/>
      <c r="VNC1302" s="45"/>
      <c r="VND1302" s="45"/>
      <c r="VNE1302" s="45"/>
      <c r="VNF1302" s="45"/>
      <c r="VNG1302" s="45"/>
      <c r="VNH1302" s="45"/>
      <c r="VNI1302" s="45"/>
      <c r="VNJ1302" s="45"/>
      <c r="VNK1302" s="45"/>
      <c r="VNL1302" s="45"/>
      <c r="VNM1302" s="45"/>
      <c r="VNN1302" s="45"/>
      <c r="VNO1302" s="45"/>
      <c r="VNP1302" s="45"/>
      <c r="VNQ1302" s="45"/>
      <c r="VNR1302" s="45"/>
      <c r="VNS1302" s="45"/>
      <c r="VNT1302" s="45"/>
      <c r="VNU1302" s="45"/>
      <c r="VNV1302" s="45"/>
      <c r="VNW1302" s="45"/>
      <c r="VNX1302" s="45"/>
      <c r="VNY1302" s="45"/>
      <c r="VNZ1302" s="45"/>
      <c r="VOA1302" s="45"/>
      <c r="VOB1302" s="45"/>
      <c r="VOC1302" s="45"/>
      <c r="VOD1302" s="45"/>
      <c r="VOE1302" s="45"/>
      <c r="VOF1302" s="45"/>
      <c r="VOG1302" s="45"/>
      <c r="VOH1302" s="45"/>
      <c r="VOI1302" s="45"/>
      <c r="VOJ1302" s="45"/>
      <c r="VOK1302" s="45"/>
      <c r="VOL1302" s="45"/>
      <c r="VOM1302" s="45"/>
      <c r="VON1302" s="45"/>
      <c r="VOO1302" s="45"/>
      <c r="VOP1302" s="45"/>
      <c r="VOQ1302" s="45"/>
      <c r="VOR1302" s="45"/>
      <c r="VOS1302" s="45"/>
      <c r="VOT1302" s="45"/>
      <c r="VOU1302" s="45"/>
      <c r="VOV1302" s="45"/>
      <c r="VOW1302" s="45"/>
      <c r="VOX1302" s="45"/>
      <c r="VOY1302" s="45"/>
      <c r="VOZ1302" s="45"/>
      <c r="VPA1302" s="45"/>
      <c r="VPB1302" s="45"/>
      <c r="VPC1302" s="45"/>
      <c r="VPD1302" s="45"/>
      <c r="VPE1302" s="45"/>
      <c r="VPF1302" s="45"/>
      <c r="VPG1302" s="45"/>
      <c r="VPH1302" s="45"/>
      <c r="VPI1302" s="45"/>
      <c r="VPJ1302" s="45"/>
      <c r="VPK1302" s="45"/>
      <c r="VPL1302" s="45"/>
      <c r="VPM1302" s="45"/>
      <c r="VPN1302" s="45"/>
      <c r="VPO1302" s="45"/>
      <c r="VPP1302" s="45"/>
      <c r="VPQ1302" s="45"/>
      <c r="VPR1302" s="45"/>
      <c r="VPS1302" s="45"/>
      <c r="VPT1302" s="45"/>
      <c r="VPU1302" s="45"/>
      <c r="VPV1302" s="45"/>
      <c r="VPW1302" s="45"/>
      <c r="VPX1302" s="45"/>
      <c r="VPY1302" s="45"/>
      <c r="VPZ1302" s="45"/>
      <c r="VQA1302" s="45"/>
      <c r="VQB1302" s="45"/>
      <c r="VQC1302" s="45"/>
      <c r="VQD1302" s="45"/>
      <c r="VQE1302" s="45"/>
      <c r="VQF1302" s="45"/>
      <c r="VQG1302" s="45"/>
      <c r="VQH1302" s="45"/>
      <c r="VQI1302" s="45"/>
      <c r="VQJ1302" s="45"/>
      <c r="VQK1302" s="45"/>
      <c r="VQL1302" s="45"/>
      <c r="VQM1302" s="45"/>
      <c r="VQN1302" s="45"/>
      <c r="VQO1302" s="45"/>
      <c r="VQP1302" s="45"/>
      <c r="VQQ1302" s="45"/>
      <c r="VQR1302" s="45"/>
      <c r="VQS1302" s="45"/>
      <c r="VQT1302" s="45"/>
      <c r="VQU1302" s="45"/>
      <c r="VQV1302" s="45"/>
      <c r="VQW1302" s="45"/>
      <c r="VQX1302" s="45"/>
      <c r="VQY1302" s="45"/>
      <c r="VQZ1302" s="45"/>
      <c r="VRA1302" s="45"/>
      <c r="VRB1302" s="45"/>
      <c r="VRC1302" s="45"/>
      <c r="VRD1302" s="45"/>
      <c r="VRE1302" s="45"/>
      <c r="VRF1302" s="45"/>
      <c r="VRG1302" s="45"/>
      <c r="VRH1302" s="45"/>
      <c r="VRI1302" s="45"/>
      <c r="VRJ1302" s="45"/>
      <c r="VRK1302" s="45"/>
      <c r="VRL1302" s="45"/>
      <c r="VRM1302" s="45"/>
      <c r="VRN1302" s="45"/>
      <c r="VRO1302" s="45"/>
      <c r="VRP1302" s="45"/>
      <c r="VRQ1302" s="45"/>
      <c r="VRR1302" s="45"/>
      <c r="VRS1302" s="45"/>
      <c r="VRT1302" s="45"/>
      <c r="VRU1302" s="45"/>
      <c r="VRV1302" s="45"/>
      <c r="VRW1302" s="45"/>
      <c r="VRX1302" s="45"/>
      <c r="VRY1302" s="45"/>
      <c r="VRZ1302" s="45"/>
      <c r="VSA1302" s="45"/>
      <c r="VSB1302" s="45"/>
      <c r="VSC1302" s="45"/>
      <c r="VSD1302" s="45"/>
      <c r="VSE1302" s="45"/>
      <c r="VSF1302" s="45"/>
      <c r="VSG1302" s="45"/>
      <c r="VSH1302" s="45"/>
      <c r="VSI1302" s="45"/>
      <c r="VSJ1302" s="45"/>
      <c r="VSK1302" s="45"/>
      <c r="VSL1302" s="45"/>
      <c r="VSM1302" s="45"/>
      <c r="VSN1302" s="45"/>
      <c r="VSO1302" s="45"/>
      <c r="VSP1302" s="45"/>
      <c r="VSQ1302" s="45"/>
      <c r="VSR1302" s="45"/>
      <c r="VSS1302" s="45"/>
      <c r="VST1302" s="45"/>
      <c r="VSU1302" s="45"/>
      <c r="VSV1302" s="45"/>
      <c r="VSW1302" s="45"/>
      <c r="VSX1302" s="45"/>
      <c r="VSY1302" s="45"/>
      <c r="VSZ1302" s="45"/>
      <c r="VTA1302" s="45"/>
      <c r="VTB1302" s="45"/>
      <c r="VTC1302" s="45"/>
      <c r="VTD1302" s="45"/>
      <c r="VTE1302" s="45"/>
      <c r="VTF1302" s="45"/>
      <c r="VTG1302" s="45"/>
      <c r="VTH1302" s="45"/>
      <c r="VTI1302" s="45"/>
      <c r="VTJ1302" s="45"/>
      <c r="VTK1302" s="45"/>
      <c r="VTL1302" s="45"/>
      <c r="VTM1302" s="45"/>
      <c r="VTN1302" s="45"/>
      <c r="VTO1302" s="45"/>
      <c r="VTP1302" s="45"/>
      <c r="VTQ1302" s="45"/>
      <c r="VTR1302" s="45"/>
      <c r="VTS1302" s="45"/>
      <c r="VTT1302" s="45"/>
      <c r="VTU1302" s="45"/>
      <c r="VTV1302" s="45"/>
      <c r="VTW1302" s="45"/>
      <c r="VTX1302" s="45"/>
      <c r="VTY1302" s="45"/>
      <c r="VTZ1302" s="45"/>
      <c r="VUA1302" s="45"/>
      <c r="VUB1302" s="45"/>
      <c r="VUC1302" s="45"/>
      <c r="VUD1302" s="45"/>
      <c r="VUE1302" s="45"/>
      <c r="VUF1302" s="45"/>
      <c r="VUG1302" s="45"/>
      <c r="VUH1302" s="45"/>
      <c r="VUI1302" s="45"/>
      <c r="VUJ1302" s="45"/>
      <c r="VUK1302" s="45"/>
      <c r="VUL1302" s="45"/>
      <c r="VUM1302" s="45"/>
      <c r="VUN1302" s="45"/>
      <c r="VUO1302" s="45"/>
      <c r="VUP1302" s="45"/>
      <c r="VUQ1302" s="45"/>
      <c r="VUR1302" s="45"/>
      <c r="VUS1302" s="45"/>
      <c r="VUT1302" s="45"/>
      <c r="VUU1302" s="45"/>
      <c r="VUV1302" s="45"/>
      <c r="VUW1302" s="45"/>
      <c r="VUX1302" s="45"/>
      <c r="VUY1302" s="45"/>
      <c r="VUZ1302" s="45"/>
      <c r="VVA1302" s="45"/>
      <c r="VVB1302" s="45"/>
      <c r="VVC1302" s="45"/>
      <c r="VVD1302" s="45"/>
      <c r="VVE1302" s="45"/>
      <c r="VVF1302" s="45"/>
      <c r="VVG1302" s="45"/>
      <c r="VVH1302" s="45"/>
      <c r="VVI1302" s="45"/>
      <c r="VVJ1302" s="45"/>
      <c r="VVK1302" s="45"/>
      <c r="VVL1302" s="45"/>
      <c r="VVM1302" s="45"/>
      <c r="VVN1302" s="45"/>
      <c r="VVO1302" s="45"/>
      <c r="VVP1302" s="45"/>
      <c r="VVQ1302" s="45"/>
      <c r="VVR1302" s="45"/>
      <c r="VVS1302" s="45"/>
      <c r="VVT1302" s="45"/>
      <c r="VVU1302" s="45"/>
      <c r="VVV1302" s="45"/>
      <c r="VVW1302" s="45"/>
      <c r="VVX1302" s="45"/>
      <c r="VVY1302" s="45"/>
      <c r="VVZ1302" s="45"/>
      <c r="VWA1302" s="45"/>
      <c r="VWB1302" s="45"/>
      <c r="VWC1302" s="45"/>
      <c r="VWD1302" s="45"/>
      <c r="VWE1302" s="45"/>
      <c r="VWF1302" s="45"/>
      <c r="VWG1302" s="45"/>
      <c r="VWH1302" s="45"/>
      <c r="VWI1302" s="45"/>
      <c r="VWJ1302" s="45"/>
      <c r="VWK1302" s="45"/>
      <c r="VWL1302" s="45"/>
      <c r="VWM1302" s="45"/>
      <c r="VWN1302" s="45"/>
      <c r="VWO1302" s="45"/>
      <c r="VWP1302" s="45"/>
      <c r="VWQ1302" s="45"/>
      <c r="VWR1302" s="45"/>
      <c r="VWS1302" s="45"/>
      <c r="VWT1302" s="45"/>
      <c r="VWU1302" s="45"/>
      <c r="VWV1302" s="45"/>
      <c r="VWW1302" s="45"/>
      <c r="VWX1302" s="45"/>
      <c r="VWY1302" s="45"/>
      <c r="VWZ1302" s="45"/>
      <c r="VXA1302" s="45"/>
      <c r="VXB1302" s="45"/>
      <c r="VXC1302" s="45"/>
      <c r="VXD1302" s="45"/>
      <c r="VXE1302" s="45"/>
      <c r="VXF1302" s="45"/>
      <c r="VXG1302" s="45"/>
      <c r="VXH1302" s="45"/>
      <c r="VXI1302" s="45"/>
      <c r="VXJ1302" s="45"/>
      <c r="VXK1302" s="45"/>
      <c r="VXL1302" s="45"/>
      <c r="VXM1302" s="45"/>
      <c r="VXN1302" s="45"/>
      <c r="VXO1302" s="45"/>
      <c r="VXP1302" s="45"/>
      <c r="VXQ1302" s="45"/>
      <c r="VXR1302" s="45"/>
      <c r="VXS1302" s="45"/>
      <c r="VXT1302" s="45"/>
      <c r="VXU1302" s="45"/>
      <c r="VXV1302" s="45"/>
      <c r="VXW1302" s="45"/>
      <c r="VXX1302" s="45"/>
      <c r="VXY1302" s="45"/>
      <c r="VXZ1302" s="45"/>
      <c r="VYA1302" s="45"/>
      <c r="VYB1302" s="45"/>
      <c r="VYC1302" s="45"/>
      <c r="VYD1302" s="45"/>
      <c r="VYE1302" s="45"/>
      <c r="VYF1302" s="45"/>
      <c r="VYG1302" s="45"/>
      <c r="VYH1302" s="45"/>
      <c r="VYI1302" s="45"/>
      <c r="VYJ1302" s="45"/>
      <c r="VYK1302" s="45"/>
      <c r="VYL1302" s="45"/>
      <c r="VYM1302" s="45"/>
      <c r="VYN1302" s="45"/>
      <c r="VYO1302" s="45"/>
      <c r="VYP1302" s="45"/>
      <c r="VYQ1302" s="45"/>
      <c r="VYR1302" s="45"/>
      <c r="VYS1302" s="45"/>
      <c r="VYT1302" s="45"/>
      <c r="VYU1302" s="45"/>
      <c r="VYV1302" s="45"/>
      <c r="VYW1302" s="45"/>
      <c r="VYX1302" s="45"/>
      <c r="VYY1302" s="45"/>
      <c r="VYZ1302" s="45"/>
      <c r="VZA1302" s="45"/>
      <c r="VZB1302" s="45"/>
      <c r="VZC1302" s="45"/>
      <c r="VZD1302" s="45"/>
      <c r="VZE1302" s="45"/>
      <c r="VZF1302" s="45"/>
      <c r="VZG1302" s="45"/>
      <c r="VZH1302" s="45"/>
      <c r="VZI1302" s="45"/>
      <c r="VZJ1302" s="45"/>
      <c r="VZK1302" s="45"/>
      <c r="VZL1302" s="45"/>
      <c r="VZM1302" s="45"/>
      <c r="VZN1302" s="45"/>
      <c r="VZO1302" s="45"/>
      <c r="VZP1302" s="45"/>
      <c r="VZQ1302" s="45"/>
      <c r="VZR1302" s="45"/>
      <c r="VZS1302" s="45"/>
      <c r="VZT1302" s="45"/>
      <c r="VZU1302" s="45"/>
      <c r="VZV1302" s="45"/>
      <c r="VZW1302" s="45"/>
      <c r="VZX1302" s="45"/>
      <c r="VZY1302" s="45"/>
      <c r="VZZ1302" s="45"/>
      <c r="WAA1302" s="45"/>
      <c r="WAB1302" s="45"/>
      <c r="WAC1302" s="45"/>
      <c r="WAD1302" s="45"/>
      <c r="WAE1302" s="45"/>
      <c r="WAF1302" s="45"/>
      <c r="WAG1302" s="45"/>
      <c r="WAH1302" s="45"/>
      <c r="WAI1302" s="45"/>
      <c r="WAJ1302" s="45"/>
      <c r="WAK1302" s="45"/>
      <c r="WAL1302" s="45"/>
      <c r="WAM1302" s="45"/>
      <c r="WAN1302" s="45"/>
      <c r="WAO1302" s="45"/>
      <c r="WAP1302" s="45"/>
      <c r="WAQ1302" s="45"/>
      <c r="WAR1302" s="45"/>
      <c r="WAS1302" s="45"/>
      <c r="WAT1302" s="45"/>
      <c r="WAU1302" s="45"/>
      <c r="WAV1302" s="45"/>
      <c r="WAW1302" s="45"/>
      <c r="WAX1302" s="45"/>
      <c r="WAY1302" s="45"/>
      <c r="WAZ1302" s="45"/>
      <c r="WBA1302" s="45"/>
      <c r="WBB1302" s="45"/>
      <c r="WBC1302" s="45"/>
      <c r="WBD1302" s="45"/>
      <c r="WBE1302" s="45"/>
      <c r="WBF1302" s="45"/>
      <c r="WBG1302" s="45"/>
      <c r="WBH1302" s="45"/>
      <c r="WBI1302" s="45"/>
      <c r="WBJ1302" s="45"/>
      <c r="WBK1302" s="45"/>
      <c r="WBL1302" s="45"/>
      <c r="WBM1302" s="45"/>
      <c r="WBN1302" s="45"/>
      <c r="WBO1302" s="45"/>
      <c r="WBP1302" s="45"/>
      <c r="WBQ1302" s="45"/>
      <c r="WBR1302" s="45"/>
      <c r="WBS1302" s="45"/>
      <c r="WBT1302" s="45"/>
      <c r="WBU1302" s="45"/>
      <c r="WBV1302" s="45"/>
      <c r="WBW1302" s="45"/>
      <c r="WBX1302" s="45"/>
      <c r="WBY1302" s="45"/>
      <c r="WBZ1302" s="45"/>
      <c r="WCA1302" s="45"/>
      <c r="WCB1302" s="45"/>
      <c r="WCC1302" s="45"/>
      <c r="WCD1302" s="45"/>
      <c r="WCE1302" s="45"/>
      <c r="WCF1302" s="45"/>
      <c r="WCG1302" s="45"/>
      <c r="WCH1302" s="45"/>
      <c r="WCI1302" s="45"/>
      <c r="WCJ1302" s="45"/>
      <c r="WCK1302" s="45"/>
      <c r="WCL1302" s="45"/>
      <c r="WCM1302" s="45"/>
      <c r="WCN1302" s="45"/>
      <c r="WCO1302" s="45"/>
      <c r="WCP1302" s="45"/>
      <c r="WCQ1302" s="45"/>
      <c r="WCR1302" s="45"/>
      <c r="WCS1302" s="45"/>
      <c r="WCT1302" s="45"/>
      <c r="WCU1302" s="45"/>
      <c r="WCV1302" s="45"/>
      <c r="WCW1302" s="45"/>
      <c r="WCX1302" s="45"/>
      <c r="WCY1302" s="45"/>
      <c r="WCZ1302" s="45"/>
      <c r="WDA1302" s="45"/>
      <c r="WDB1302" s="45"/>
      <c r="WDC1302" s="45"/>
      <c r="WDD1302" s="45"/>
      <c r="WDE1302" s="45"/>
      <c r="WDF1302" s="45"/>
      <c r="WDG1302" s="45"/>
      <c r="WDH1302" s="45"/>
      <c r="WDI1302" s="45"/>
      <c r="WDJ1302" s="45"/>
      <c r="WDK1302" s="45"/>
      <c r="WDL1302" s="45"/>
      <c r="WDM1302" s="45"/>
      <c r="WDN1302" s="45"/>
      <c r="WDO1302" s="45"/>
      <c r="WDP1302" s="45"/>
      <c r="WDQ1302" s="45"/>
      <c r="WDR1302" s="45"/>
      <c r="WDS1302" s="45"/>
      <c r="WDT1302" s="45"/>
      <c r="WDU1302" s="45"/>
      <c r="WDV1302" s="45"/>
      <c r="WDW1302" s="45"/>
      <c r="WDX1302" s="45"/>
      <c r="WDY1302" s="45"/>
      <c r="WDZ1302" s="45"/>
      <c r="WEA1302" s="45"/>
      <c r="WEB1302" s="45"/>
      <c r="WEC1302" s="45"/>
      <c r="WED1302" s="45"/>
      <c r="WEE1302" s="45"/>
      <c r="WEF1302" s="45"/>
      <c r="WEG1302" s="45"/>
      <c r="WEH1302" s="45"/>
      <c r="WEI1302" s="45"/>
      <c r="WEJ1302" s="45"/>
      <c r="WEK1302" s="45"/>
      <c r="WEL1302" s="45"/>
      <c r="WEM1302" s="45"/>
      <c r="WEN1302" s="45"/>
      <c r="WEO1302" s="45"/>
      <c r="WEP1302" s="45"/>
      <c r="WEQ1302" s="45"/>
      <c r="WER1302" s="45"/>
      <c r="WES1302" s="45"/>
      <c r="WET1302" s="45"/>
      <c r="WEU1302" s="45"/>
      <c r="WEV1302" s="45"/>
      <c r="WEW1302" s="45"/>
      <c r="WEX1302" s="45"/>
      <c r="WEY1302" s="45"/>
      <c r="WEZ1302" s="45"/>
      <c r="WFA1302" s="45"/>
      <c r="WFB1302" s="45"/>
      <c r="WFC1302" s="45"/>
      <c r="WFD1302" s="45"/>
      <c r="WFE1302" s="45"/>
      <c r="WFF1302" s="45"/>
      <c r="WFG1302" s="45"/>
      <c r="WFH1302" s="45"/>
      <c r="WFI1302" s="45"/>
      <c r="WFJ1302" s="45"/>
      <c r="WFK1302" s="45"/>
      <c r="WFL1302" s="45"/>
      <c r="WFM1302" s="45"/>
      <c r="WFN1302" s="45"/>
      <c r="WFO1302" s="45"/>
      <c r="WFP1302" s="45"/>
      <c r="WFQ1302" s="45"/>
      <c r="WFR1302" s="45"/>
      <c r="WFS1302" s="45"/>
      <c r="WFT1302" s="45"/>
      <c r="WFU1302" s="45"/>
      <c r="WFV1302" s="45"/>
      <c r="WFW1302" s="45"/>
      <c r="WFX1302" s="45"/>
      <c r="WFY1302" s="45"/>
      <c r="WFZ1302" s="45"/>
      <c r="WGA1302" s="45"/>
      <c r="WGB1302" s="45"/>
      <c r="WGC1302" s="45"/>
      <c r="WGD1302" s="45"/>
      <c r="WGE1302" s="45"/>
      <c r="WGF1302" s="45"/>
      <c r="WGG1302" s="45"/>
      <c r="WGH1302" s="45"/>
      <c r="WGI1302" s="45"/>
      <c r="WGJ1302" s="45"/>
      <c r="WGK1302" s="45"/>
      <c r="WGL1302" s="45"/>
      <c r="WGM1302" s="45"/>
      <c r="WGN1302" s="45"/>
      <c r="WGO1302" s="45"/>
      <c r="WGP1302" s="45"/>
      <c r="WGQ1302" s="45"/>
      <c r="WGR1302" s="45"/>
      <c r="WGS1302" s="45"/>
      <c r="WGT1302" s="45"/>
      <c r="WGU1302" s="45"/>
      <c r="WGV1302" s="45"/>
      <c r="WGW1302" s="45"/>
      <c r="WGX1302" s="45"/>
      <c r="WGY1302" s="45"/>
      <c r="WGZ1302" s="45"/>
      <c r="WHA1302" s="45"/>
      <c r="WHB1302" s="45"/>
      <c r="WHC1302" s="45"/>
      <c r="WHD1302" s="45"/>
      <c r="WHE1302" s="45"/>
      <c r="WHF1302" s="45"/>
      <c r="WHG1302" s="45"/>
      <c r="WHH1302" s="45"/>
      <c r="WHI1302" s="45"/>
      <c r="WHJ1302" s="45"/>
      <c r="WHK1302" s="45"/>
      <c r="WHL1302" s="45"/>
      <c r="WHM1302" s="45"/>
      <c r="WHN1302" s="45"/>
      <c r="WHO1302" s="45"/>
      <c r="WHP1302" s="45"/>
      <c r="WHQ1302" s="45"/>
      <c r="WHR1302" s="45"/>
      <c r="WHS1302" s="45"/>
      <c r="WHT1302" s="45"/>
      <c r="WHU1302" s="45"/>
      <c r="WHV1302" s="45"/>
      <c r="WHW1302" s="45"/>
      <c r="WHX1302" s="45"/>
      <c r="WHY1302" s="45"/>
      <c r="WHZ1302" s="45"/>
      <c r="WIA1302" s="45"/>
      <c r="WIB1302" s="45"/>
      <c r="WIC1302" s="45"/>
      <c r="WID1302" s="45"/>
      <c r="WIE1302" s="45"/>
      <c r="WIF1302" s="45"/>
      <c r="WIG1302" s="45"/>
      <c r="WIH1302" s="45"/>
      <c r="WII1302" s="45"/>
      <c r="WIJ1302" s="45"/>
      <c r="WIK1302" s="45"/>
      <c r="WIL1302" s="45"/>
      <c r="WIM1302" s="45"/>
      <c r="WIN1302" s="45"/>
      <c r="WIO1302" s="45"/>
      <c r="WIP1302" s="45"/>
      <c r="WIQ1302" s="45"/>
      <c r="WIR1302" s="45"/>
      <c r="WIS1302" s="45"/>
      <c r="WIT1302" s="45"/>
      <c r="WIU1302" s="45"/>
      <c r="WIV1302" s="45"/>
      <c r="WIW1302" s="45"/>
      <c r="WIX1302" s="45"/>
      <c r="WIY1302" s="45"/>
      <c r="WIZ1302" s="45"/>
      <c r="WJA1302" s="45"/>
      <c r="WJB1302" s="45"/>
      <c r="WJC1302" s="45"/>
      <c r="WJD1302" s="45"/>
      <c r="WJE1302" s="45"/>
      <c r="WJF1302" s="45"/>
      <c r="WJG1302" s="45"/>
      <c r="WJH1302" s="45"/>
      <c r="WJI1302" s="45"/>
      <c r="WJJ1302" s="45"/>
      <c r="WJK1302" s="45"/>
      <c r="WJL1302" s="45"/>
      <c r="WJM1302" s="45"/>
      <c r="WJN1302" s="45"/>
      <c r="WJO1302" s="45"/>
      <c r="WJP1302" s="45"/>
      <c r="WJQ1302" s="45"/>
      <c r="WJR1302" s="45"/>
      <c r="WJS1302" s="45"/>
      <c r="WJT1302" s="45"/>
      <c r="WJU1302" s="45"/>
      <c r="WJV1302" s="45"/>
      <c r="WJW1302" s="45"/>
      <c r="WJX1302" s="45"/>
      <c r="WJY1302" s="45"/>
      <c r="WJZ1302" s="45"/>
      <c r="WKA1302" s="45"/>
      <c r="WKB1302" s="45"/>
      <c r="WKC1302" s="45"/>
      <c r="WKD1302" s="45"/>
      <c r="WKE1302" s="45"/>
      <c r="WKF1302" s="45"/>
      <c r="WKG1302" s="45"/>
      <c r="WKH1302" s="45"/>
      <c r="WKI1302" s="45"/>
      <c r="WKJ1302" s="45"/>
      <c r="WKK1302" s="45"/>
      <c r="WKL1302" s="45"/>
      <c r="WKM1302" s="45"/>
      <c r="WKN1302" s="45"/>
      <c r="WKO1302" s="45"/>
      <c r="WKP1302" s="45"/>
      <c r="WKQ1302" s="45"/>
      <c r="WKR1302" s="45"/>
      <c r="WKS1302" s="45"/>
      <c r="WKT1302" s="45"/>
      <c r="WKU1302" s="45"/>
      <c r="WKV1302" s="45"/>
      <c r="WKW1302" s="45"/>
      <c r="WKX1302" s="45"/>
      <c r="WKY1302" s="45"/>
      <c r="WKZ1302" s="45"/>
      <c r="WLA1302" s="45"/>
      <c r="WLB1302" s="45"/>
      <c r="WLC1302" s="45"/>
      <c r="WLD1302" s="45"/>
      <c r="WLE1302" s="45"/>
      <c r="WLF1302" s="45"/>
      <c r="WLG1302" s="45"/>
      <c r="WLH1302" s="45"/>
      <c r="WLI1302" s="45"/>
      <c r="WLJ1302" s="45"/>
      <c r="WLK1302" s="45"/>
      <c r="WLL1302" s="45"/>
      <c r="WLM1302" s="45"/>
      <c r="WLN1302" s="45"/>
      <c r="WLO1302" s="45"/>
      <c r="WLP1302" s="45"/>
      <c r="WLQ1302" s="45"/>
      <c r="WLR1302" s="45"/>
      <c r="WLS1302" s="45"/>
      <c r="WLT1302" s="45"/>
      <c r="WLU1302" s="45"/>
      <c r="WLV1302" s="45"/>
      <c r="WLW1302" s="45"/>
      <c r="WLX1302" s="45"/>
      <c r="WLY1302" s="45"/>
      <c r="WLZ1302" s="45"/>
      <c r="WMA1302" s="45"/>
      <c r="WMB1302" s="45"/>
      <c r="WMC1302" s="45"/>
      <c r="WMD1302" s="45"/>
      <c r="WME1302" s="45"/>
      <c r="WMF1302" s="45"/>
      <c r="WMG1302" s="45"/>
      <c r="WMH1302" s="45"/>
      <c r="WMI1302" s="45"/>
      <c r="WMJ1302" s="45"/>
      <c r="WMK1302" s="45"/>
      <c r="WML1302" s="45"/>
      <c r="WMM1302" s="45"/>
      <c r="WMN1302" s="45"/>
      <c r="WMO1302" s="45"/>
      <c r="WMP1302" s="45"/>
      <c r="WMQ1302" s="45"/>
      <c r="WMR1302" s="45"/>
      <c r="WMS1302" s="45"/>
      <c r="WMT1302" s="45"/>
      <c r="WMU1302" s="45"/>
      <c r="WMV1302" s="45"/>
      <c r="WMW1302" s="45"/>
      <c r="WMX1302" s="45"/>
      <c r="WMY1302" s="45"/>
      <c r="WMZ1302" s="45"/>
      <c r="WNA1302" s="45"/>
      <c r="WNB1302" s="45"/>
      <c r="WNC1302" s="45"/>
      <c r="WND1302" s="45"/>
      <c r="WNE1302" s="45"/>
      <c r="WNF1302" s="45"/>
      <c r="WNG1302" s="45"/>
      <c r="WNH1302" s="45"/>
      <c r="WNI1302" s="45"/>
      <c r="WNJ1302" s="45"/>
      <c r="WNK1302" s="45"/>
      <c r="WNL1302" s="45"/>
      <c r="WNM1302" s="45"/>
      <c r="WNN1302" s="45"/>
      <c r="WNO1302" s="45"/>
      <c r="WNP1302" s="45"/>
      <c r="WNQ1302" s="45"/>
      <c r="WNR1302" s="45"/>
      <c r="WNS1302" s="45"/>
      <c r="WNT1302" s="45"/>
      <c r="WNU1302" s="45"/>
      <c r="WNV1302" s="45"/>
      <c r="WNW1302" s="45"/>
      <c r="WNX1302" s="45"/>
      <c r="WNY1302" s="45"/>
      <c r="WNZ1302" s="45"/>
      <c r="WOA1302" s="45"/>
      <c r="WOB1302" s="45"/>
      <c r="WOC1302" s="45"/>
      <c r="WOD1302" s="45"/>
      <c r="WOE1302" s="45"/>
      <c r="WOF1302" s="45"/>
      <c r="WOG1302" s="45"/>
      <c r="WOH1302" s="45"/>
      <c r="WOI1302" s="45"/>
      <c r="WOJ1302" s="45"/>
      <c r="WOK1302" s="45"/>
      <c r="WOL1302" s="45"/>
      <c r="WOM1302" s="45"/>
      <c r="WON1302" s="45"/>
      <c r="WOO1302" s="45"/>
      <c r="WOP1302" s="45"/>
      <c r="WOQ1302" s="45"/>
      <c r="WOR1302" s="45"/>
      <c r="WOS1302" s="45"/>
      <c r="WOT1302" s="45"/>
      <c r="WOU1302" s="45"/>
      <c r="WOV1302" s="45"/>
      <c r="WOW1302" s="45"/>
      <c r="WOX1302" s="45"/>
      <c r="WOY1302" s="45"/>
      <c r="WOZ1302" s="45"/>
      <c r="WPA1302" s="45"/>
      <c r="WPB1302" s="45"/>
      <c r="WPC1302" s="45"/>
      <c r="WPD1302" s="45"/>
      <c r="WPE1302" s="45"/>
      <c r="WPF1302" s="45"/>
      <c r="WPG1302" s="45"/>
      <c r="WPH1302" s="45"/>
      <c r="WPI1302" s="45"/>
      <c r="WPJ1302" s="45"/>
      <c r="WPK1302" s="45"/>
      <c r="WPL1302" s="45"/>
      <c r="WPM1302" s="45"/>
      <c r="WPN1302" s="45"/>
      <c r="WPO1302" s="45"/>
      <c r="WPP1302" s="45"/>
      <c r="WPQ1302" s="45"/>
      <c r="WPR1302" s="45"/>
      <c r="WPS1302" s="45"/>
      <c r="WPT1302" s="45"/>
      <c r="WPU1302" s="45"/>
      <c r="WPV1302" s="45"/>
      <c r="WPW1302" s="45"/>
      <c r="WPX1302" s="45"/>
      <c r="WPY1302" s="45"/>
      <c r="WPZ1302" s="45"/>
      <c r="WQA1302" s="45"/>
      <c r="WQB1302" s="45"/>
      <c r="WQC1302" s="45"/>
      <c r="WQD1302" s="45"/>
      <c r="WQE1302" s="45"/>
      <c r="WQF1302" s="45"/>
      <c r="WQG1302" s="45"/>
      <c r="WQH1302" s="45"/>
      <c r="WQI1302" s="45"/>
      <c r="WQJ1302" s="45"/>
      <c r="WQK1302" s="45"/>
      <c r="WQL1302" s="45"/>
      <c r="WQM1302" s="45"/>
      <c r="WQN1302" s="45"/>
      <c r="WQO1302" s="45"/>
      <c r="WQP1302" s="45"/>
      <c r="WQQ1302" s="45"/>
      <c r="WQR1302" s="45"/>
      <c r="WQS1302" s="45"/>
      <c r="WQT1302" s="45"/>
      <c r="WQU1302" s="45"/>
      <c r="WQV1302" s="45"/>
      <c r="WQW1302" s="45"/>
      <c r="WQX1302" s="45"/>
      <c r="WQY1302" s="45"/>
      <c r="WQZ1302" s="45"/>
      <c r="WRA1302" s="45"/>
      <c r="WRB1302" s="45"/>
      <c r="WRC1302" s="45"/>
      <c r="WRD1302" s="45"/>
      <c r="WRE1302" s="45"/>
      <c r="WRF1302" s="45"/>
      <c r="WRG1302" s="45"/>
      <c r="WRH1302" s="45"/>
      <c r="WRI1302" s="45"/>
      <c r="WRJ1302" s="45"/>
      <c r="WRK1302" s="45"/>
      <c r="WRL1302" s="45"/>
      <c r="WRM1302" s="45"/>
      <c r="WRN1302" s="45"/>
      <c r="WRO1302" s="45"/>
      <c r="WRP1302" s="45"/>
      <c r="WRQ1302" s="45"/>
      <c r="WRR1302" s="45"/>
      <c r="WRS1302" s="45"/>
      <c r="WRT1302" s="45"/>
      <c r="WRU1302" s="45"/>
      <c r="WRV1302" s="45"/>
      <c r="WRW1302" s="45"/>
      <c r="WRX1302" s="45"/>
      <c r="WRY1302" s="45"/>
      <c r="WRZ1302" s="45"/>
      <c r="WSA1302" s="45"/>
      <c r="WSB1302" s="45"/>
      <c r="WSC1302" s="45"/>
      <c r="WSD1302" s="45"/>
      <c r="WSE1302" s="45"/>
      <c r="WSF1302" s="45"/>
      <c r="WSG1302" s="45"/>
      <c r="WSH1302" s="45"/>
      <c r="WSI1302" s="45"/>
      <c r="WSJ1302" s="45"/>
      <c r="WSK1302" s="45"/>
      <c r="WSL1302" s="45"/>
      <c r="WSM1302" s="45"/>
      <c r="WSN1302" s="45"/>
      <c r="WSO1302" s="45"/>
      <c r="WSP1302" s="45"/>
      <c r="WSQ1302" s="45"/>
      <c r="WSR1302" s="45"/>
      <c r="WSS1302" s="45"/>
      <c r="WST1302" s="45"/>
      <c r="WSU1302" s="45"/>
      <c r="WSV1302" s="45"/>
      <c r="WSW1302" s="45"/>
      <c r="WSX1302" s="45"/>
      <c r="WSY1302" s="45"/>
      <c r="WSZ1302" s="45"/>
      <c r="WTA1302" s="45"/>
      <c r="WTB1302" s="45"/>
      <c r="WTC1302" s="45"/>
      <c r="WTD1302" s="45"/>
      <c r="WTE1302" s="45"/>
      <c r="WTF1302" s="45"/>
      <c r="WTG1302" s="45"/>
      <c r="WTH1302" s="45"/>
      <c r="WTI1302" s="45"/>
      <c r="WTJ1302" s="45"/>
      <c r="WTK1302" s="45"/>
      <c r="WTL1302" s="45"/>
      <c r="WTM1302" s="45"/>
      <c r="WTN1302" s="45"/>
      <c r="WTO1302" s="45"/>
      <c r="WTP1302" s="45"/>
      <c r="WTQ1302" s="45"/>
      <c r="WTR1302" s="45"/>
      <c r="WTS1302" s="45"/>
      <c r="WTT1302" s="45"/>
      <c r="WTU1302" s="45"/>
      <c r="WTV1302" s="45"/>
      <c r="WTW1302" s="45"/>
      <c r="WTX1302" s="45"/>
      <c r="WTY1302" s="45"/>
      <c r="WTZ1302" s="45"/>
      <c r="WUA1302" s="45"/>
      <c r="WUB1302" s="45"/>
      <c r="WUC1302" s="45"/>
      <c r="WUD1302" s="45"/>
      <c r="WUE1302" s="45"/>
      <c r="WUF1302" s="45"/>
      <c r="WUG1302" s="45"/>
      <c r="WUH1302" s="45"/>
      <c r="WUI1302" s="45"/>
      <c r="WUJ1302" s="45"/>
      <c r="WUK1302" s="45"/>
      <c r="WUL1302" s="45"/>
      <c r="WUM1302" s="45"/>
      <c r="WUN1302" s="45"/>
      <c r="WUO1302" s="45"/>
      <c r="WUP1302" s="45"/>
      <c r="WUQ1302" s="45"/>
      <c r="WUR1302" s="45"/>
      <c r="WUS1302" s="45"/>
      <c r="WUT1302" s="45"/>
      <c r="WUU1302" s="45"/>
      <c r="WUV1302" s="45"/>
      <c r="WUW1302" s="45"/>
      <c r="WUX1302" s="45"/>
      <c r="WUY1302" s="45"/>
      <c r="WUZ1302" s="45"/>
      <c r="WVA1302" s="45"/>
      <c r="WVB1302" s="45"/>
      <c r="WVC1302" s="45"/>
      <c r="WVD1302" s="45"/>
      <c r="WVE1302" s="45"/>
      <c r="WVF1302" s="45"/>
      <c r="WVG1302" s="45"/>
      <c r="WVH1302" s="45"/>
      <c r="WVI1302" s="45"/>
      <c r="WVJ1302" s="45"/>
      <c r="WVK1302" s="45"/>
      <c r="WVL1302" s="45"/>
      <c r="WVM1302" s="45"/>
      <c r="WVN1302" s="45"/>
      <c r="WVO1302" s="45"/>
      <c r="WVP1302" s="45"/>
      <c r="WVQ1302" s="45"/>
      <c r="WVR1302" s="45"/>
      <c r="WVS1302" s="45"/>
      <c r="WVT1302" s="45"/>
      <c r="WVU1302" s="45"/>
      <c r="WVV1302" s="45"/>
      <c r="WVW1302" s="45"/>
      <c r="WVX1302" s="45"/>
      <c r="WVY1302" s="45"/>
      <c r="WVZ1302" s="45"/>
      <c r="WWA1302" s="45"/>
      <c r="WWB1302" s="45"/>
      <c r="WWC1302" s="45"/>
      <c r="WWD1302" s="45"/>
      <c r="WWE1302" s="45"/>
      <c r="WWF1302" s="45"/>
      <c r="WWG1302" s="45"/>
      <c r="WWH1302" s="45"/>
      <c r="WWI1302" s="45"/>
      <c r="WWJ1302" s="45"/>
      <c r="WWK1302" s="45"/>
      <c r="WWL1302" s="45"/>
      <c r="WWM1302" s="45"/>
      <c r="WWN1302" s="45"/>
      <c r="WWO1302" s="45"/>
      <c r="WWP1302" s="45"/>
      <c r="WWQ1302" s="45"/>
      <c r="WWR1302" s="45"/>
      <c r="WWS1302" s="45"/>
      <c r="WWT1302" s="45"/>
      <c r="WWU1302" s="45"/>
      <c r="WWV1302" s="45"/>
      <c r="WWW1302" s="45"/>
      <c r="WWX1302" s="45"/>
      <c r="WWY1302" s="45"/>
      <c r="WWZ1302" s="45"/>
      <c r="WXA1302" s="45"/>
      <c r="WXB1302" s="45"/>
      <c r="WXC1302" s="45"/>
      <c r="WXD1302" s="45"/>
      <c r="WXE1302" s="45"/>
      <c r="WXF1302" s="45"/>
      <c r="WXG1302" s="45"/>
      <c r="WXH1302" s="45"/>
      <c r="WXI1302" s="45"/>
      <c r="WXJ1302" s="45"/>
      <c r="WXK1302" s="45"/>
      <c r="WXL1302" s="45"/>
      <c r="WXM1302" s="45"/>
      <c r="WXN1302" s="45"/>
      <c r="WXO1302" s="45"/>
      <c r="WXP1302" s="45"/>
      <c r="WXQ1302" s="45"/>
      <c r="WXR1302" s="45"/>
      <c r="WXS1302" s="45"/>
      <c r="WXT1302" s="45"/>
      <c r="WXU1302" s="45"/>
      <c r="WXV1302" s="45"/>
      <c r="WXW1302" s="45"/>
      <c r="WXX1302" s="45"/>
      <c r="WXY1302" s="45"/>
      <c r="WXZ1302" s="45"/>
      <c r="WYA1302" s="45"/>
      <c r="WYB1302" s="45"/>
      <c r="WYC1302" s="45"/>
      <c r="WYD1302" s="45"/>
      <c r="WYE1302" s="45"/>
      <c r="WYF1302" s="45"/>
      <c r="WYG1302" s="45"/>
      <c r="WYH1302" s="45"/>
      <c r="WYI1302" s="45"/>
      <c r="WYJ1302" s="45"/>
      <c r="WYK1302" s="45"/>
      <c r="WYL1302" s="45"/>
      <c r="WYM1302" s="45"/>
      <c r="WYN1302" s="45"/>
      <c r="WYO1302" s="45"/>
      <c r="WYP1302" s="45"/>
      <c r="WYQ1302" s="45"/>
      <c r="WYR1302" s="45"/>
      <c r="WYS1302" s="45"/>
      <c r="WYT1302" s="45"/>
      <c r="WYU1302" s="45"/>
      <c r="WYV1302" s="45"/>
      <c r="WYW1302" s="45"/>
      <c r="WYX1302" s="45"/>
      <c r="WYY1302" s="45"/>
      <c r="WYZ1302" s="45"/>
      <c r="WZA1302" s="45"/>
      <c r="WZB1302" s="45"/>
      <c r="WZC1302" s="45"/>
      <c r="WZD1302" s="45"/>
      <c r="WZE1302" s="45"/>
      <c r="WZF1302" s="45"/>
      <c r="WZG1302" s="45"/>
      <c r="WZH1302" s="45"/>
      <c r="WZI1302" s="45"/>
      <c r="WZJ1302" s="45"/>
      <c r="WZK1302" s="45"/>
      <c r="WZL1302" s="45"/>
      <c r="WZM1302" s="45"/>
      <c r="WZN1302" s="45"/>
      <c r="WZO1302" s="45"/>
      <c r="WZP1302" s="45"/>
      <c r="WZQ1302" s="45"/>
      <c r="WZR1302" s="45"/>
      <c r="WZS1302" s="45"/>
      <c r="WZT1302" s="45"/>
      <c r="WZU1302" s="45"/>
      <c r="WZV1302" s="45"/>
      <c r="WZW1302" s="45"/>
      <c r="WZX1302" s="45"/>
      <c r="WZY1302" s="45"/>
      <c r="WZZ1302" s="45"/>
      <c r="XAA1302" s="45"/>
      <c r="XAB1302" s="45"/>
      <c r="XAC1302" s="45"/>
      <c r="XAD1302" s="45"/>
      <c r="XAE1302" s="45"/>
      <c r="XAF1302" s="45"/>
      <c r="XAG1302" s="45"/>
      <c r="XAH1302" s="45"/>
      <c r="XAI1302" s="45"/>
      <c r="XAJ1302" s="45"/>
      <c r="XAK1302" s="45"/>
      <c r="XAL1302" s="45"/>
      <c r="XAM1302" s="45"/>
      <c r="XAN1302" s="45"/>
      <c r="XAO1302" s="45"/>
      <c r="XAP1302" s="45"/>
      <c r="XAQ1302" s="45"/>
      <c r="XAR1302" s="45"/>
      <c r="XAS1302" s="45"/>
      <c r="XAT1302" s="45"/>
      <c r="XAU1302" s="45"/>
      <c r="XAV1302" s="45"/>
      <c r="XAW1302" s="45"/>
      <c r="XAX1302" s="45"/>
      <c r="XAY1302" s="45"/>
      <c r="XAZ1302" s="45"/>
      <c r="XBA1302" s="45"/>
      <c r="XBB1302" s="45"/>
      <c r="XBC1302" s="45"/>
      <c r="XBD1302" s="45"/>
      <c r="XBE1302" s="45"/>
      <c r="XBF1302" s="45"/>
      <c r="XBG1302" s="45"/>
      <c r="XBH1302" s="45"/>
      <c r="XBI1302" s="45"/>
      <c r="XBJ1302" s="45"/>
      <c r="XBK1302" s="45"/>
      <c r="XBL1302" s="45"/>
      <c r="XBM1302" s="45"/>
      <c r="XBN1302" s="45"/>
      <c r="XBO1302" s="45"/>
      <c r="XBP1302" s="45"/>
      <c r="XBQ1302" s="45"/>
      <c r="XBR1302" s="45"/>
      <c r="XBS1302" s="45"/>
      <c r="XBT1302" s="45"/>
      <c r="XBU1302" s="45"/>
      <c r="XBV1302" s="45"/>
      <c r="XBW1302" s="45"/>
      <c r="XBX1302" s="45"/>
      <c r="XBY1302" s="45"/>
      <c r="XBZ1302" s="45"/>
      <c r="XCA1302" s="45"/>
      <c r="XCB1302" s="45"/>
      <c r="XCC1302" s="45"/>
      <c r="XCD1302" s="45"/>
      <c r="XCE1302" s="45"/>
      <c r="XCF1302" s="45"/>
      <c r="XCG1302" s="45"/>
      <c r="XCH1302" s="45"/>
      <c r="XCI1302" s="45"/>
      <c r="XCJ1302" s="45"/>
      <c r="XCK1302" s="45"/>
      <c r="XCL1302" s="45"/>
      <c r="XCM1302" s="45"/>
      <c r="XCN1302" s="45"/>
      <c r="XCO1302" s="45"/>
      <c r="XCP1302" s="45"/>
      <c r="XCQ1302" s="45"/>
      <c r="XCR1302" s="45"/>
      <c r="XCS1302" s="45"/>
      <c r="XCT1302" s="45"/>
      <c r="XCU1302" s="45"/>
      <c r="XCV1302" s="45"/>
      <c r="XCW1302" s="45"/>
      <c r="XCX1302" s="45"/>
      <c r="XCY1302" s="45"/>
      <c r="XCZ1302" s="45"/>
      <c r="XDA1302" s="45"/>
      <c r="XDB1302" s="45"/>
      <c r="XDC1302" s="45"/>
      <c r="XDD1302" s="45"/>
      <c r="XDE1302" s="45"/>
      <c r="XDF1302" s="45"/>
      <c r="XDG1302" s="45"/>
      <c r="XDH1302" s="45"/>
      <c r="XDI1302" s="45"/>
      <c r="XDJ1302" s="45"/>
      <c r="XDK1302" s="45"/>
      <c r="XDL1302" s="45"/>
      <c r="XDM1302" s="45"/>
      <c r="XDN1302" s="45"/>
      <c r="XDO1302" s="45"/>
      <c r="XDP1302" s="45"/>
      <c r="XDQ1302" s="45"/>
      <c r="XDR1302" s="45"/>
      <c r="XDS1302" s="45"/>
      <c r="XDT1302" s="45"/>
      <c r="XDU1302" s="45"/>
      <c r="XDV1302" s="45"/>
      <c r="XDW1302" s="45"/>
      <c r="XDX1302" s="45"/>
      <c r="XDY1302" s="45"/>
      <c r="XDZ1302" s="45"/>
      <c r="XEA1302" s="45"/>
      <c r="XEB1302" s="45"/>
      <c r="XEC1302" s="45"/>
      <c r="XED1302" s="45"/>
      <c r="XEE1302" s="45"/>
      <c r="XEF1302" s="45"/>
      <c r="XEG1302" s="45"/>
      <c r="XEH1302" s="45"/>
      <c r="XEI1302" s="45"/>
      <c r="XEJ1302" s="45"/>
      <c r="XEK1302" s="45"/>
      <c r="XEL1302" s="45"/>
      <c r="XEM1302" s="45"/>
      <c r="XEN1302" s="45"/>
      <c r="XEO1302" s="45"/>
      <c r="XEP1302" s="45"/>
      <c r="XEQ1302" s="45"/>
      <c r="XER1302" s="45"/>
      <c r="XES1302" s="45"/>
      <c r="XET1302" s="45"/>
      <c r="XEU1302" s="45"/>
      <c r="XEV1302" s="45"/>
      <c r="XEW1302" s="45"/>
      <c r="XEX1302" s="45"/>
      <c r="XEY1302" s="45"/>
      <c r="XEZ1302" s="45"/>
      <c r="XFA1302" s="45"/>
      <c r="XFB1302" s="45"/>
      <c r="XFC1302" s="45"/>
      <c r="XFD1302" s="45"/>
    </row>
    <row r="1303" spans="1:16384" x14ac:dyDescent="0.25">
      <c r="A1303" s="70" t="s">
        <v>119</v>
      </c>
      <c r="B1303" s="70" t="s">
        <v>120</v>
      </c>
      <c r="C1303" s="71">
        <f>+C2</f>
        <v>16540995638.51</v>
      </c>
      <c r="D1303" s="71">
        <f t="shared" ref="D1303:E1303" si="91">+D2</f>
        <v>4305438867.0799999</v>
      </c>
      <c r="E1303" s="71">
        <f t="shared" si="91"/>
        <v>4095523475.8099999</v>
      </c>
    </row>
    <row r="1304" spans="1:16384" x14ac:dyDescent="0.25">
      <c r="A1304" s="70" t="s">
        <v>108</v>
      </c>
      <c r="B1304" s="70" t="s">
        <v>109</v>
      </c>
      <c r="C1304" s="71">
        <f>+C424</f>
        <v>264337220.24000001</v>
      </c>
      <c r="D1304" s="71">
        <f t="shared" ref="D1304:E1304" si="92">+D424</f>
        <v>843024917.25999999</v>
      </c>
      <c r="E1304" s="71">
        <f t="shared" si="92"/>
        <v>887302748.24000001</v>
      </c>
      <c r="H1304" s="53"/>
    </row>
    <row r="1305" spans="1:16384" x14ac:dyDescent="0.25">
      <c r="A1305" s="70" t="s">
        <v>804</v>
      </c>
      <c r="B1305" s="70" t="s">
        <v>805</v>
      </c>
      <c r="C1305" s="71">
        <f>+C554</f>
        <v>15364124553.15</v>
      </c>
      <c r="D1305" s="71">
        <f t="shared" ref="D1305:E1305" si="93">+D554</f>
        <v>8449393.7599999998</v>
      </c>
      <c r="E1305" s="71">
        <f t="shared" si="93"/>
        <v>19533352.940000001</v>
      </c>
      <c r="H1305" s="53"/>
    </row>
    <row r="1306" spans="1:16384" x14ac:dyDescent="0.25">
      <c r="A1306" s="70" t="s">
        <v>63</v>
      </c>
      <c r="B1306" s="70" t="s">
        <v>64</v>
      </c>
      <c r="C1306" s="71">
        <f>+C622</f>
        <v>1223994586.76</v>
      </c>
      <c r="D1306" s="71">
        <f t="shared" ref="D1306:E1306" si="94">+D622</f>
        <v>31676171.780000001</v>
      </c>
      <c r="E1306" s="71">
        <f t="shared" si="94"/>
        <v>493820175.04000002</v>
      </c>
      <c r="H1306" s="53"/>
    </row>
    <row r="1307" spans="1:16384" x14ac:dyDescent="0.25">
      <c r="A1307" s="70" t="s">
        <v>976</v>
      </c>
      <c r="B1307" s="70" t="s">
        <v>977</v>
      </c>
      <c r="C1307" s="71">
        <f>+C882</f>
        <v>311460721.63999999</v>
      </c>
      <c r="D1307" s="71">
        <f t="shared" ref="D1307:E1307" si="95">+D882</f>
        <v>504446088.87</v>
      </c>
      <c r="E1307" s="71">
        <f t="shared" si="95"/>
        <v>196855686.72</v>
      </c>
    </row>
    <row r="1308" spans="1:16384" x14ac:dyDescent="0.25">
      <c r="A1308" s="70" t="s">
        <v>1345</v>
      </c>
      <c r="B1308" s="70" t="s">
        <v>1346</v>
      </c>
      <c r="C1308" s="71">
        <f>+C1228</f>
        <v>0</v>
      </c>
      <c r="D1308" s="71">
        <f t="shared" ref="D1308:E1308" si="96">+D1228</f>
        <v>538989244.63</v>
      </c>
      <c r="E1308" s="71">
        <f t="shared" si="96"/>
        <v>538989244.63</v>
      </c>
    </row>
    <row r="1309" spans="1:16384" x14ac:dyDescent="0.25">
      <c r="A1309" s="70" t="s">
        <v>1175</v>
      </c>
      <c r="B1309" s="70" t="s">
        <v>1176</v>
      </c>
      <c r="C1309" s="71">
        <f>+C1274</f>
        <v>0</v>
      </c>
      <c r="D1309" s="71">
        <f t="shared" ref="D1309:E1309" si="97">+D1274</f>
        <v>16593021942.5</v>
      </c>
      <c r="E1309" s="71">
        <f t="shared" si="97"/>
        <v>16593021942.5</v>
      </c>
    </row>
    <row r="1310" spans="1:16384" x14ac:dyDescent="0.25">
      <c r="A1310" s="70"/>
      <c r="B1310" s="70"/>
      <c r="C1310" s="72" t="s">
        <v>1342</v>
      </c>
      <c r="D1310" s="72" t="s">
        <v>1342</v>
      </c>
      <c r="E1310" s="72" t="s">
        <v>1342</v>
      </c>
    </row>
    <row r="1311" spans="1:16384" x14ac:dyDescent="0.25">
      <c r="A1311" s="70"/>
      <c r="B1311" s="70"/>
      <c r="C1311" s="74" t="s">
        <v>1341</v>
      </c>
      <c r="D1311" s="71">
        <f>SUM(D1303:D1309)</f>
        <v>22825046625.880001</v>
      </c>
      <c r="E1311" s="71">
        <f>SUM(E1303:E1309)</f>
        <v>22825046625.880001</v>
      </c>
    </row>
    <row r="1312" spans="1:16384" x14ac:dyDescent="0.25">
      <c r="A1312" s="70"/>
      <c r="B1312" s="70"/>
      <c r="C1312" s="74" t="s">
        <v>1347</v>
      </c>
      <c r="D1312" s="71">
        <v>22825046625.880001</v>
      </c>
      <c r="E1312" s="71">
        <v>22825046625.880001</v>
      </c>
    </row>
    <row r="1313" spans="4:5" x14ac:dyDescent="0.25">
      <c r="D1313" s="72" t="s">
        <v>1342</v>
      </c>
      <c r="E1313" s="72" t="s">
        <v>1342</v>
      </c>
    </row>
    <row r="1314" spans="4:5" x14ac:dyDescent="0.25">
      <c r="D1314" s="73">
        <f>+D1311-D1312</f>
        <v>0</v>
      </c>
      <c r="E1314" s="73">
        <f>+E1311-E1312</f>
        <v>0</v>
      </c>
    </row>
  </sheetData>
  <autoFilter ref="A1:I1297"/>
  <mergeCells count="1">
    <mergeCell ref="A1301:E130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="85" zoomScaleNormal="85" workbookViewId="0">
      <pane ySplit="1" topLeftCell="A44" activePane="bottomLeft" state="frozen"/>
      <selection pane="bottomLeft" activeCell="B70" sqref="B70"/>
    </sheetView>
  </sheetViews>
  <sheetFormatPr baseColWidth="10" defaultRowHeight="15" x14ac:dyDescent="0.25"/>
  <cols>
    <col min="1" max="1" width="11.42578125" style="57"/>
    <col min="2" max="2" width="16.5703125" customWidth="1"/>
    <col min="3" max="3" width="52.7109375" customWidth="1"/>
    <col min="4" max="4" width="19.85546875" customWidth="1"/>
    <col min="5" max="5" width="17.42578125" customWidth="1"/>
    <col min="6" max="6" width="19" style="69" customWidth="1"/>
  </cols>
  <sheetData>
    <row r="1" spans="1:6" s="45" customFormat="1" x14ac:dyDescent="0.25">
      <c r="A1" s="57"/>
      <c r="B1" s="45" t="s">
        <v>1299</v>
      </c>
      <c r="C1" s="45" t="s">
        <v>1247</v>
      </c>
      <c r="D1" s="45" t="s">
        <v>117</v>
      </c>
      <c r="E1" s="45" t="s">
        <v>1248</v>
      </c>
      <c r="F1" s="45" t="s">
        <v>118</v>
      </c>
    </row>
    <row r="2" spans="1:6" x14ac:dyDescent="0.25">
      <c r="A2" s="45">
        <v>1</v>
      </c>
      <c r="B2" s="140" t="s">
        <v>115</v>
      </c>
      <c r="C2" s="141" t="s">
        <v>1545</v>
      </c>
      <c r="D2" s="142">
        <f>VLOOKUP(B2,'Balanza Nivel 6 SIM'!A2:$C$1295,3,0)</f>
        <v>2328238573.0999999</v>
      </c>
      <c r="E2" s="142">
        <f>VLOOKUP(B2,'Balanza Nivel 6 SIM'!A2:$F$1295,6,0)</f>
        <v>99625158.860000134</v>
      </c>
      <c r="F2" s="142">
        <f>VLOOKUP(B2,'Balanza Nivel 6 SIM'!A2:$G$1295,7,0)</f>
        <v>2427863731.96</v>
      </c>
    </row>
    <row r="3" spans="1:6" s="41" customFormat="1" x14ac:dyDescent="0.25">
      <c r="A3" s="45">
        <v>2</v>
      </c>
      <c r="B3" s="104" t="s">
        <v>94</v>
      </c>
      <c r="C3" t="s">
        <v>95</v>
      </c>
      <c r="D3" s="142">
        <f>VLOOKUP(B3,'Balanza Nivel 6 SIM'!A3:$C$1295,3,0)</f>
        <v>11865276.880000001</v>
      </c>
      <c r="E3" s="142">
        <f>VLOOKUP(B3,'Balanza Nivel 6 SIM'!A3:$F$1295,6,0)</f>
        <v>7481319.8200000525</v>
      </c>
      <c r="F3" s="142">
        <f>VLOOKUP(B3,'Balanza Nivel 6 SIM'!A3:$G$1295,7,0)</f>
        <v>19346596.699999999</v>
      </c>
    </row>
    <row r="4" spans="1:6" x14ac:dyDescent="0.25">
      <c r="A4" s="45">
        <v>3</v>
      </c>
      <c r="B4" s="104" t="s">
        <v>92</v>
      </c>
      <c r="C4" t="s">
        <v>93</v>
      </c>
      <c r="D4" s="142">
        <f>VLOOKUP(B4,'Balanza Nivel 6 SIM'!A4:$C$1295,3,0)</f>
        <v>375146335.04000002</v>
      </c>
      <c r="E4" s="142">
        <f>VLOOKUP(B4,'Balanza Nivel 6 SIM'!A4:$F$1295,6,0)</f>
        <v>50534176.51000002</v>
      </c>
      <c r="F4" s="142">
        <f>VLOOKUP(B4,'Balanza Nivel 6 SIM'!A4:$G$1295,7,0)</f>
        <v>425680511.55000001</v>
      </c>
    </row>
    <row r="5" spans="1:6" x14ac:dyDescent="0.25">
      <c r="A5" s="45">
        <v>4</v>
      </c>
      <c r="B5" s="104" t="s">
        <v>88</v>
      </c>
      <c r="C5" t="s">
        <v>89</v>
      </c>
      <c r="D5" s="142">
        <f>VLOOKUP(B5,'Balanza Nivel 6 SIM'!A5:$C$1295,3,0)</f>
        <v>26932619.129999999</v>
      </c>
      <c r="E5" s="142">
        <f>VLOOKUP(B5,'Balanza Nivel 6 SIM'!A5:$F$1295,6,0)</f>
        <v>121207.47</v>
      </c>
      <c r="F5" s="142">
        <f>VLOOKUP(B5,'Balanza Nivel 6 SIM'!A5:$G$1295,7,0)</f>
        <v>27053826.600000001</v>
      </c>
    </row>
    <row r="6" spans="1:6" x14ac:dyDescent="0.25">
      <c r="A6" s="45">
        <v>5</v>
      </c>
      <c r="B6" t="s">
        <v>1636</v>
      </c>
      <c r="C6" t="s">
        <v>1734</v>
      </c>
      <c r="D6" s="142">
        <f>VLOOKUP(B6,'Balanza Nivel 6 SIM'!A6:$C$1295,3,0)</f>
        <v>420739468.67000002</v>
      </c>
      <c r="E6" s="142">
        <f>VLOOKUP(B6,'Balanza Nivel 6 SIM'!A6:$F$1295,6,0)</f>
        <v>0</v>
      </c>
      <c r="F6" s="142">
        <f>VLOOKUP(B6,'Balanza Nivel 6 SIM'!A6:$G$1295,7,0)</f>
        <v>420739468.67000002</v>
      </c>
    </row>
    <row r="7" spans="1:6" x14ac:dyDescent="0.25">
      <c r="A7" s="45">
        <v>6</v>
      </c>
      <c r="B7" s="104" t="s">
        <v>82</v>
      </c>
      <c r="C7" t="s">
        <v>83</v>
      </c>
      <c r="D7" s="142">
        <f>VLOOKUP(B7,'Balanza Nivel 6 SIM'!A7:$C$1295,3,0)</f>
        <v>12417041478.73</v>
      </c>
      <c r="E7" s="142">
        <f>VLOOKUP(B7,'Balanza Nivel 6 SIM'!A7:$F$1295,6,0)</f>
        <v>61870884.5</v>
      </c>
      <c r="F7" s="142">
        <f>VLOOKUP(B7,'Balanza Nivel 6 SIM'!A7:$G$1295,7,0)</f>
        <v>12478912363.23</v>
      </c>
    </row>
    <row r="8" spans="1:6" x14ac:dyDescent="0.25">
      <c r="A8" s="45">
        <v>7</v>
      </c>
      <c r="B8" s="104" t="s">
        <v>102</v>
      </c>
      <c r="C8" t="s">
        <v>103</v>
      </c>
      <c r="D8" s="142">
        <f>VLOOKUP(B8,'Balanza Nivel 6 SIM'!A8:$C$1295,3,0)</f>
        <v>34877203.030000001</v>
      </c>
      <c r="E8" s="142">
        <f>VLOOKUP(B8,'Balanza Nivel 6 SIM'!A8:$F$1295,6,0)</f>
        <v>8829296.8800000008</v>
      </c>
      <c r="F8" s="142">
        <f>VLOOKUP(B8,'Balanza Nivel 6 SIM'!A8:$G$1295,7,0)</f>
        <v>43706499.909999996</v>
      </c>
    </row>
    <row r="9" spans="1:6" x14ac:dyDescent="0.25">
      <c r="A9" s="45">
        <v>8</v>
      </c>
      <c r="B9" s="104" t="s">
        <v>84</v>
      </c>
      <c r="C9" t="s">
        <v>85</v>
      </c>
      <c r="D9" s="142">
        <f>VLOOKUP(B9,'Balanza Nivel 6 SIM'!A9:$C$1295,3,0)</f>
        <v>1066801789.3099999</v>
      </c>
      <c r="E9" s="142">
        <f>VLOOKUP(B9,'Balanza Nivel 6 SIM'!A9:$F$1295,6,0)</f>
        <v>-3165265.24</v>
      </c>
      <c r="F9" s="142">
        <f>VLOOKUP(B9,'Balanza Nivel 6 SIM'!A9:$G$1295,7,0)</f>
        <v>1063636524.0700001</v>
      </c>
    </row>
    <row r="10" spans="1:6" x14ac:dyDescent="0.25">
      <c r="A10" s="45">
        <v>9</v>
      </c>
      <c r="B10" s="104" t="s">
        <v>96</v>
      </c>
      <c r="C10" t="s">
        <v>97</v>
      </c>
      <c r="D10" s="142">
        <f>VLOOKUP(B10,'Balanza Nivel 6 SIM'!A10:$C$1295,3,0)</f>
        <v>75698600.769999996</v>
      </c>
      <c r="E10" s="142">
        <f>VLOOKUP(B10,'Balanza Nivel 6 SIM'!A10:$F$1295,6,0)</f>
        <v>0</v>
      </c>
      <c r="F10" s="142">
        <f>VLOOKUP(B10,'Balanza Nivel 6 SIM'!A10:$G$1295,7,0)</f>
        <v>75698600.769999996</v>
      </c>
    </row>
    <row r="11" spans="1:6" x14ac:dyDescent="0.25">
      <c r="A11" s="45">
        <v>10</v>
      </c>
      <c r="B11" s="104" t="s">
        <v>90</v>
      </c>
      <c r="C11" t="s">
        <v>91</v>
      </c>
      <c r="D11" s="142">
        <f>VLOOKUP(B11,'Balanza Nivel 6 SIM'!A11:$C$1295,3,0)</f>
        <v>-184901726.02000001</v>
      </c>
      <c r="E11" s="142">
        <f>VLOOKUP(B11,'Balanza Nivel 6 SIM'!A11:$F$1295,6,0)</f>
        <v>-6552090.6500000004</v>
      </c>
      <c r="F11" s="142">
        <f>VLOOKUP(B11,'Balanza Nivel 6 SIM'!A11:$G$1295,7,0)</f>
        <v>-191453816.66999999</v>
      </c>
    </row>
    <row r="12" spans="1:6" x14ac:dyDescent="0.25">
      <c r="A12" s="45">
        <v>11</v>
      </c>
      <c r="B12" s="104" t="s">
        <v>86</v>
      </c>
      <c r="C12" t="s">
        <v>87</v>
      </c>
      <c r="D12" s="142">
        <f>VLOOKUP(B12,'Balanza Nivel 6 SIM'!A12:$C$1295,3,0)</f>
        <v>100920</v>
      </c>
      <c r="E12" s="142">
        <f>VLOOKUP(B12,'Balanza Nivel 6 SIM'!A12:$F$1295,6,0)</f>
        <v>0</v>
      </c>
      <c r="F12" s="142">
        <f>VLOOKUP(B12,'Balanza Nivel 6 SIM'!A12:$G$1295,7,0)</f>
        <v>100920</v>
      </c>
    </row>
    <row r="13" spans="1:6" x14ac:dyDescent="0.25">
      <c r="A13" s="45">
        <v>12</v>
      </c>
      <c r="B13" s="104" t="s">
        <v>108</v>
      </c>
      <c r="C13" t="s">
        <v>109</v>
      </c>
      <c r="D13" s="142">
        <f>VLOOKUP(B13,'Balanza Nivel 6 SIM'!A13:$C$1295,3,0)</f>
        <v>264337220.24000001</v>
      </c>
      <c r="E13" s="142">
        <f>VLOOKUP(B13,'Balanza Nivel 6 SIM'!A13:$F$1295,6,0)</f>
        <v>44277830.980000019</v>
      </c>
      <c r="F13" s="142">
        <f>VLOOKUP(B13,'Balanza Nivel 6 SIM'!A13:$G$1295,7,0)</f>
        <v>308615051.22000003</v>
      </c>
    </row>
    <row r="14" spans="1:6" x14ac:dyDescent="0.25">
      <c r="A14" s="45">
        <v>13</v>
      </c>
      <c r="B14" s="104" t="s">
        <v>707</v>
      </c>
      <c r="C14" t="s">
        <v>1601</v>
      </c>
      <c r="D14" s="142">
        <f>VLOOKUP(B14,'Balanza Nivel 6 SIM'!A14:$C$1295,3,0)</f>
        <v>157551723</v>
      </c>
      <c r="E14" s="142">
        <f>VLOOKUP(B14,'Balanza Nivel 6 SIM'!A14:$F$1295,6,0)</f>
        <v>19738482.899999976</v>
      </c>
      <c r="F14" s="142">
        <f>VLOOKUP(B14,'Balanza Nivel 6 SIM'!A14:$G$1295,7,0)</f>
        <v>177290205.90000001</v>
      </c>
    </row>
    <row r="15" spans="1:6" x14ac:dyDescent="0.25">
      <c r="A15" s="45">
        <v>14</v>
      </c>
      <c r="B15" s="104" t="s">
        <v>751</v>
      </c>
      <c r="C15" t="s">
        <v>1602</v>
      </c>
      <c r="D15" s="142">
        <f>VLOOKUP(B15,'Balanza Nivel 6 SIM'!A15:$C$1295,3,0)</f>
        <v>78688892.969999999</v>
      </c>
      <c r="E15" s="142">
        <f>VLOOKUP(B15,'Balanza Nivel 6 SIM'!A15:$F$1295,6,0)</f>
        <v>3994897.2700000107</v>
      </c>
      <c r="F15" s="142">
        <f>VLOOKUP(B15,'Balanza Nivel 6 SIM'!A15:$G$1295,7,0)</f>
        <v>82683790.239999995</v>
      </c>
    </row>
    <row r="16" spans="1:6" x14ac:dyDescent="0.25">
      <c r="A16" s="45">
        <v>15</v>
      </c>
      <c r="B16" s="104" t="s">
        <v>767</v>
      </c>
      <c r="C16" t="s">
        <v>1598</v>
      </c>
      <c r="D16" s="142" t="e">
        <f>VLOOKUP(B16,'Balanza Nivel 6 SIM'!A16:$C$1295,3,0)</f>
        <v>#N/A</v>
      </c>
      <c r="E16" s="142" t="e">
        <f>VLOOKUP(B16,'Balanza Nivel 6 SIM'!A16:$F$1295,6,0)</f>
        <v>#N/A</v>
      </c>
      <c r="F16" s="142" t="e">
        <f>VLOOKUP(B16,'Balanza Nivel 6 SIM'!A16:$G$1295,7,0)</f>
        <v>#N/A</v>
      </c>
    </row>
    <row r="17" spans="1:6" x14ac:dyDescent="0.25">
      <c r="A17" s="45">
        <v>16</v>
      </c>
      <c r="B17" s="104" t="s">
        <v>1603</v>
      </c>
      <c r="C17" t="s">
        <v>1608</v>
      </c>
      <c r="D17" s="142" t="e">
        <f>VLOOKUP(B17,'Balanza Nivel 6 SIM'!A17:$C$1295,3,0)</f>
        <v>#N/A</v>
      </c>
      <c r="E17" s="142" t="e">
        <f>VLOOKUP(B17,'Balanza Nivel 6 SIM'!A17:$F$1295,6,0)</f>
        <v>#N/A</v>
      </c>
      <c r="F17" s="142" t="e">
        <f>VLOOKUP(B17,'Balanza Nivel 6 SIM'!A17:$G$1295,7,0)</f>
        <v>#N/A</v>
      </c>
    </row>
    <row r="18" spans="1:6" x14ac:dyDescent="0.25">
      <c r="A18" s="45">
        <v>17</v>
      </c>
      <c r="B18" s="104" t="s">
        <v>768</v>
      </c>
      <c r="C18" t="s">
        <v>769</v>
      </c>
      <c r="D18" s="142">
        <f>VLOOKUP(B18,'Balanza Nivel 6 SIM'!A18:$C$1295,3,0)</f>
        <v>0</v>
      </c>
      <c r="E18" s="142">
        <f>VLOOKUP(B18,'Balanza Nivel 6 SIM'!A18:$F$1295,6,0)</f>
        <v>0</v>
      </c>
      <c r="F18" s="142">
        <f>VLOOKUP(B18,'Balanza Nivel 6 SIM'!A18:$G$1295,7,0)</f>
        <v>0</v>
      </c>
    </row>
    <row r="19" spans="1:6" x14ac:dyDescent="0.25">
      <c r="A19" s="45">
        <v>18</v>
      </c>
      <c r="B19" s="104" t="s">
        <v>1604</v>
      </c>
      <c r="C19" t="s">
        <v>1609</v>
      </c>
      <c r="D19" s="142" t="e">
        <f>VLOOKUP(B19,'Balanza Nivel 6 SIM'!A19:$C$1295,3,0)</f>
        <v>#N/A</v>
      </c>
      <c r="E19" s="142" t="e">
        <f>VLOOKUP(B19,'Balanza Nivel 6 SIM'!A19:$F$1295,6,0)</f>
        <v>#N/A</v>
      </c>
      <c r="F19" s="142" t="e">
        <f>VLOOKUP(B19,'Balanza Nivel 6 SIM'!A19:$G$1295,7,0)</f>
        <v>#N/A</v>
      </c>
    </row>
    <row r="20" spans="1:6" x14ac:dyDescent="0.25">
      <c r="A20" s="45">
        <v>19</v>
      </c>
      <c r="B20" s="104" t="s">
        <v>772</v>
      </c>
      <c r="C20" t="s">
        <v>1605</v>
      </c>
      <c r="D20" s="142">
        <f>VLOOKUP(B20,'Balanza Nivel 6 SIM'!A20:$C$1295,3,0)</f>
        <v>28096604.27</v>
      </c>
      <c r="E20" s="142">
        <f>VLOOKUP(B20,'Balanza Nivel 6 SIM'!A20:$F$1295,6,0)</f>
        <v>20544450.809999995</v>
      </c>
      <c r="F20" s="142">
        <f>VLOOKUP(B20,'Balanza Nivel 6 SIM'!A20:$G$1295,7,0)</f>
        <v>48641055.079999998</v>
      </c>
    </row>
    <row r="21" spans="1:6" x14ac:dyDescent="0.25">
      <c r="A21" s="45">
        <v>20</v>
      </c>
      <c r="B21" s="104" t="s">
        <v>1611</v>
      </c>
      <c r="C21" t="s">
        <v>1610</v>
      </c>
      <c r="D21" s="142" t="e">
        <f>VLOOKUP(B21,'Balanza Nivel 6 SIM'!A21:$C$1295,3,0)</f>
        <v>#N/A</v>
      </c>
      <c r="E21" s="142">
        <v>0</v>
      </c>
      <c r="F21" s="142" t="e">
        <f>VLOOKUP(B21,'Balanza Nivel 6 SIM'!A21:$G$1295,7,0)</f>
        <v>#N/A</v>
      </c>
    </row>
    <row r="22" spans="1:6" x14ac:dyDescent="0.25">
      <c r="A22" s="45">
        <v>21</v>
      </c>
      <c r="B22" s="104" t="s">
        <v>1491</v>
      </c>
      <c r="C22" t="s">
        <v>1606</v>
      </c>
      <c r="D22" s="142" t="e">
        <f>VLOOKUP(B22,'Balanza Nivel 6 SIM'!A22:$C$1295,3,0)</f>
        <v>#N/A</v>
      </c>
      <c r="E22" s="142">
        <v>0</v>
      </c>
      <c r="F22" s="142" t="e">
        <f>VLOOKUP(B22,'Balanza Nivel 6 SIM'!A22:$G$1295,7,0)</f>
        <v>#N/A</v>
      </c>
    </row>
    <row r="23" spans="1:6" x14ac:dyDescent="0.25">
      <c r="A23" s="45">
        <v>22</v>
      </c>
      <c r="B23" s="104" t="s">
        <v>1607</v>
      </c>
      <c r="C23" t="s">
        <v>1612</v>
      </c>
      <c r="D23" s="142" t="e">
        <f>VLOOKUP(B23,'Balanza Nivel 6 SIM'!A23:$C$1295,3,0)</f>
        <v>#N/A</v>
      </c>
      <c r="E23" s="142">
        <v>0</v>
      </c>
      <c r="F23" s="142" t="e">
        <f>VLOOKUP(B23,'Balanza Nivel 6 SIM'!A23:$G$1295,7,0)</f>
        <v>#N/A</v>
      </c>
    </row>
    <row r="24" spans="1:6" x14ac:dyDescent="0.25">
      <c r="A24" s="45">
        <v>23</v>
      </c>
      <c r="B24" s="104" t="s">
        <v>110</v>
      </c>
      <c r="C24" t="s">
        <v>111</v>
      </c>
      <c r="D24" s="142" t="e">
        <f>VLOOKUP(B24,'Balanza Nivel 6 SIM'!A24:$C$1295,3,0)</f>
        <v>#N/A</v>
      </c>
      <c r="E24" s="142">
        <v>0</v>
      </c>
      <c r="F24" s="142" t="e">
        <f>VLOOKUP(B24,'Balanza Nivel 6 SIM'!A24:$G$1295,7,0)</f>
        <v>#N/A</v>
      </c>
    </row>
    <row r="25" spans="1:6" x14ac:dyDescent="0.25">
      <c r="A25" s="45">
        <v>24</v>
      </c>
      <c r="B25" s="104" t="s">
        <v>1613</v>
      </c>
      <c r="C25" t="s">
        <v>1614</v>
      </c>
      <c r="D25" s="142" t="e">
        <f>VLOOKUP(B25,'Balanza Nivel 6 SIM'!A25:$C$1295,3,0)</f>
        <v>#N/A</v>
      </c>
      <c r="E25" s="142">
        <v>0</v>
      </c>
      <c r="F25" s="142" t="e">
        <f>VLOOKUP(B25,'Balanza Nivel 6 SIM'!A25:$G$1295,7,0)</f>
        <v>#N/A</v>
      </c>
    </row>
    <row r="26" spans="1:6" x14ac:dyDescent="0.25">
      <c r="A26" s="45">
        <v>25</v>
      </c>
      <c r="B26" s="104" t="s">
        <v>1615</v>
      </c>
      <c r="C26" t="s">
        <v>1616</v>
      </c>
      <c r="D26" s="142" t="e">
        <f>VLOOKUP(B26,'Balanza Nivel 6 SIM'!A26:$C$1295,3,0)</f>
        <v>#N/A</v>
      </c>
      <c r="E26" s="142">
        <v>0</v>
      </c>
      <c r="F26" s="142" t="e">
        <f>VLOOKUP(B26,'Balanza Nivel 6 SIM'!A26:$G$1295,7,0)</f>
        <v>#N/A</v>
      </c>
    </row>
    <row r="27" spans="1:6" x14ac:dyDescent="0.25">
      <c r="A27" s="45">
        <v>26</v>
      </c>
      <c r="B27" s="104" t="s">
        <v>1617</v>
      </c>
      <c r="C27" t="s">
        <v>1618</v>
      </c>
      <c r="D27" s="142" t="e">
        <f>VLOOKUP(B27,'Balanza Nivel 6 SIM'!A27:$C$1295,3,0)</f>
        <v>#N/A</v>
      </c>
      <c r="E27" s="142">
        <v>0</v>
      </c>
      <c r="F27" s="142" t="e">
        <f>VLOOKUP(B27,'Balanza Nivel 6 SIM'!A27:$G$1295,7,0)</f>
        <v>#N/A</v>
      </c>
    </row>
    <row r="28" spans="1:6" x14ac:dyDescent="0.25">
      <c r="A28" s="45">
        <v>27</v>
      </c>
      <c r="B28" s="104" t="s">
        <v>104</v>
      </c>
      <c r="C28" t="s">
        <v>105</v>
      </c>
      <c r="D28" s="142">
        <f>VLOOKUP(B28,'Balanza Nivel 6 SIM'!A28:$C$1295,3,0)</f>
        <v>12867611308.379999</v>
      </c>
      <c r="E28" s="142">
        <f>VLOOKUP(B28,'Balanza Nivel 6 SIM'!A28:$F$1295,6,0)</f>
        <v>11083959.180000002</v>
      </c>
      <c r="F28" s="142">
        <f>VLOOKUP(B28,'Balanza Nivel 6 SIM'!A28:$G$1295,7,0)</f>
        <v>12878695267.559999</v>
      </c>
    </row>
    <row r="29" spans="1:6" x14ac:dyDescent="0.25">
      <c r="A29" s="45">
        <v>28</v>
      </c>
      <c r="B29" s="104" t="s">
        <v>1294</v>
      </c>
      <c r="C29" t="s">
        <v>1448</v>
      </c>
      <c r="D29" s="142">
        <f>VLOOKUP(B29,'Balanza Nivel 6 SIM'!A29:$C$1295,3,0)</f>
        <v>2496513244.77</v>
      </c>
      <c r="E29" s="142">
        <f>VLOOKUP(B29,'Balanza Nivel 6 SIM'!A29:$F$1295,6,0)</f>
        <v>0</v>
      </c>
      <c r="F29" s="142">
        <f>VLOOKUP(B29,'Balanza Nivel 6 SIM'!A29:$G$1295,7,0)</f>
        <v>2496513244.77</v>
      </c>
    </row>
    <row r="30" spans="1:6" x14ac:dyDescent="0.25">
      <c r="A30" s="45">
        <v>29</v>
      </c>
      <c r="B30" s="124" t="s">
        <v>63</v>
      </c>
      <c r="C30" s="125" t="s">
        <v>64</v>
      </c>
      <c r="D30" s="142">
        <f>VLOOKUP(B30,'Balanza Nivel 6 SIM'!A30:$C$1295,3,0)</f>
        <v>1223994586.76</v>
      </c>
      <c r="E30" s="142">
        <f>VLOOKUP(B30,'Balanza Nivel 6 SIM'!A30:$F$1295,6,0)</f>
        <v>462144003.25999999</v>
      </c>
      <c r="F30" s="142">
        <f>VLOOKUP(B30,'Balanza Nivel 6 SIM'!A30:$G$1295,7,0)</f>
        <v>1686138590.02</v>
      </c>
    </row>
    <row r="31" spans="1:6" x14ac:dyDescent="0.25">
      <c r="A31" s="45">
        <v>30</v>
      </c>
      <c r="B31" s="106" t="s">
        <v>43</v>
      </c>
      <c r="C31" s="42" t="e">
        <f>VLOOKUP(B31,'Balanza Nivel 6 SIM'!A634:B882,2,0)</f>
        <v>#N/A</v>
      </c>
      <c r="D31" s="142">
        <f>VLOOKUP(B31,'Balanza Nivel 6 SIM'!A31:$C$1295,3,0)</f>
        <v>983400536.30999994</v>
      </c>
      <c r="E31" s="142">
        <f>VLOOKUP(B31,'Balanza Nivel 6 SIM'!A31:$F$1295,6,0)</f>
        <v>193690778.11000001</v>
      </c>
      <c r="F31" s="142">
        <f>VLOOKUP(B31,'Balanza Nivel 6 SIM'!A31:$G$1295,7,0)</f>
        <v>1177091314.4200001</v>
      </c>
    </row>
    <row r="32" spans="1:6" x14ac:dyDescent="0.25">
      <c r="A32" s="45">
        <v>31</v>
      </c>
      <c r="B32" s="104" t="s">
        <v>1577</v>
      </c>
      <c r="C32" s="42" t="e">
        <f>VLOOKUP(B32,'Balanza Nivel 6 SIM'!A635:B883,2,0)</f>
        <v>#N/A</v>
      </c>
      <c r="D32" s="142" t="e">
        <f>VLOOKUP(B32,'Balanza Nivel 6 SIM'!A32:$C$1295,3,0)</f>
        <v>#N/A</v>
      </c>
      <c r="E32" s="142" t="e">
        <f>VLOOKUP(B32,'Balanza Nivel 6 SIM'!A32:$F$1295,6,0)</f>
        <v>#N/A</v>
      </c>
      <c r="F32" s="142" t="e">
        <f>VLOOKUP(B32,'Balanza Nivel 6 SIM'!A32:$G$1295,7,0)</f>
        <v>#N/A</v>
      </c>
    </row>
    <row r="33" spans="1:6" x14ac:dyDescent="0.25">
      <c r="A33" s="45">
        <v>32</v>
      </c>
      <c r="B33" s="104" t="s">
        <v>1556</v>
      </c>
      <c r="C33" s="42" t="e">
        <f>VLOOKUP(B33,'Balanza Nivel 6 SIM'!A636:B884,2,0)</f>
        <v>#N/A</v>
      </c>
      <c r="D33" s="142" t="e">
        <f>VLOOKUP(B33,'Balanza Nivel 6 SIM'!A33:$C$1295,3,0)</f>
        <v>#N/A</v>
      </c>
      <c r="E33" s="142" t="e">
        <f>VLOOKUP(B33,'Balanza Nivel 6 SIM'!A33:$F$1295,6,0)</f>
        <v>#N/A</v>
      </c>
      <c r="F33" s="142" t="e">
        <f>VLOOKUP(B33,'Balanza Nivel 6 SIM'!A33:$G$1295,7,0)</f>
        <v>#N/A</v>
      </c>
    </row>
    <row r="34" spans="1:6" x14ac:dyDescent="0.25">
      <c r="A34" s="45">
        <v>33</v>
      </c>
      <c r="B34" s="104" t="s">
        <v>46</v>
      </c>
      <c r="C34" s="42" t="str">
        <f>VLOOKUP(B34,'Balanza Nivel 6 SIM'!A637:B885,2,0)</f>
        <v xml:space="preserve">    DERECHOS</v>
      </c>
      <c r="D34" s="142">
        <f>VLOOKUP(B34,'Balanza Nivel 6 SIM'!A34:$C$1295,3,0)</f>
        <v>53133860.619999997</v>
      </c>
      <c r="E34" s="142">
        <f>VLOOKUP(B34,'Balanza Nivel 6 SIM'!A34:$F$1295,6,0)</f>
        <v>54912266.030000001</v>
      </c>
      <c r="F34" s="142">
        <f>VLOOKUP(B34,'Balanza Nivel 6 SIM'!A34:$G$1295,7,0)</f>
        <v>108046126.65000001</v>
      </c>
    </row>
    <row r="35" spans="1:6" x14ac:dyDescent="0.25">
      <c r="A35" s="45">
        <v>34</v>
      </c>
      <c r="B35" s="104" t="s">
        <v>60</v>
      </c>
      <c r="C35" s="42" t="str">
        <f>VLOOKUP(B35,'Balanza Nivel 6 SIM'!A638:B886,2,0)</f>
        <v xml:space="preserve">    PRODUCTOS DE TIPO CORRIENTE</v>
      </c>
      <c r="D35" s="142">
        <f>VLOOKUP(B35,'Balanza Nivel 6 SIM'!A35:$C$1295,3,0)</f>
        <v>88000</v>
      </c>
      <c r="E35" s="142">
        <f>VLOOKUP(B35,'Balanza Nivel 6 SIM'!A35:$F$1295,6,0)</f>
        <v>24643.279999999999</v>
      </c>
      <c r="F35" s="142">
        <f>VLOOKUP(B35,'Balanza Nivel 6 SIM'!A35:$G$1295,7,0)</f>
        <v>112643.28</v>
      </c>
    </row>
    <row r="36" spans="1:6" x14ac:dyDescent="0.25">
      <c r="A36" s="45">
        <v>35</v>
      </c>
      <c r="B36" s="104" t="s">
        <v>48</v>
      </c>
      <c r="C36" s="42" t="str">
        <f>VLOOKUP(B36,'Balanza Nivel 6 SIM'!A639:B887,2,0)</f>
        <v xml:space="preserve">    APROVECHAMIENTOS DE TIPO CORRIENTE</v>
      </c>
      <c r="D36" s="142">
        <f>VLOOKUP(B36,'Balanza Nivel 6 SIM'!A36:$C$1295,3,0)</f>
        <v>26017152.600000001</v>
      </c>
      <c r="E36" s="142">
        <f>VLOOKUP(B36,'Balanza Nivel 6 SIM'!A36:$F$1295,6,0)</f>
        <v>13682645.779999999</v>
      </c>
      <c r="F36" s="142">
        <f>VLOOKUP(B36,'Balanza Nivel 6 SIM'!A36:$G$1295,7,0)</f>
        <v>39699798.380000003</v>
      </c>
    </row>
    <row r="37" spans="1:6" x14ac:dyDescent="0.25">
      <c r="A37" s="45">
        <v>36</v>
      </c>
      <c r="B37" s="106" t="s">
        <v>1562</v>
      </c>
      <c r="C37" s="42" t="e">
        <f>VLOOKUP(B37,'Balanza Nivel 6 SIM'!A640:B888,2,0)</f>
        <v>#N/A</v>
      </c>
      <c r="D37" s="142" t="e">
        <f>VLOOKUP(B37,'Balanza Nivel 6 SIM'!A37:$C$1295,3,0)</f>
        <v>#N/A</v>
      </c>
      <c r="E37" s="142" t="e">
        <f>VLOOKUP(B37,'Balanza Nivel 6 SIM'!A37:$F$1295,6,0)</f>
        <v>#N/A</v>
      </c>
      <c r="F37" s="142" t="e">
        <f>VLOOKUP(B37,'Balanza Nivel 6 SIM'!A37:$G$1295,7,0)</f>
        <v>#N/A</v>
      </c>
    </row>
    <row r="38" spans="1:6" x14ac:dyDescent="0.25">
      <c r="A38" s="45">
        <v>37</v>
      </c>
      <c r="B38" s="106" t="s">
        <v>1563</v>
      </c>
      <c r="C38" s="42" t="e">
        <f>VLOOKUP(B38,'Balanza Nivel 6 SIM'!A641:B889,2,0)</f>
        <v>#N/A</v>
      </c>
      <c r="D38" s="142" t="e">
        <f>VLOOKUP(B38,'Balanza Nivel 6 SIM'!A38:$C$1295,3,0)</f>
        <v>#N/A</v>
      </c>
      <c r="E38" s="142" t="e">
        <f>VLOOKUP(B38,'Balanza Nivel 6 SIM'!A38:$F$1295,6,0)</f>
        <v>#N/A</v>
      </c>
      <c r="F38" s="142" t="e">
        <f>VLOOKUP(B38,'Balanza Nivel 6 SIM'!A38:$G$1295,7,0)</f>
        <v>#N/A</v>
      </c>
    </row>
    <row r="39" spans="1:6" x14ac:dyDescent="0.25">
      <c r="A39" s="45">
        <v>38</v>
      </c>
      <c r="B39" s="106"/>
      <c r="C39" s="42" t="e">
        <f>VLOOKUP(B39,'Balanza Nivel 6 SIM'!A642:B890,2,0)</f>
        <v>#N/A</v>
      </c>
      <c r="D39" s="142" t="e">
        <f>VLOOKUP(B39,'Balanza Nivel 6 SIM'!A39:$C$1295,3,0)</f>
        <v>#N/A</v>
      </c>
      <c r="E39" s="142" t="e">
        <f>VLOOKUP(B39,'Balanza Nivel 6 SIM'!A39:$F$1295,6,0)</f>
        <v>#N/A</v>
      </c>
      <c r="F39" s="142" t="e">
        <f>VLOOKUP(B39,'Balanza Nivel 6 SIM'!A39:$G$1295,7,0)</f>
        <v>#N/A</v>
      </c>
    </row>
    <row r="40" spans="1:6" x14ac:dyDescent="0.25">
      <c r="A40" s="45">
        <v>39</v>
      </c>
      <c r="B40" s="102" t="s">
        <v>947</v>
      </c>
      <c r="C40" s="42" t="str">
        <f>VLOOKUP(B40,'Balanza Nivel 6 SIM'!A643:B891,2,0)</f>
        <v xml:space="preserve">    PARTICIPACIONES Y APORTACIONES</v>
      </c>
      <c r="D40" s="142">
        <f>VLOOKUP(B40,'Balanza Nivel 6 SIM'!A40:$C$1295,3,0)</f>
        <v>139281499.25999999</v>
      </c>
      <c r="E40" s="142">
        <f>VLOOKUP(B40,'Balanza Nivel 6 SIM'!A40:$F$1295,6,0)</f>
        <v>193567577.41</v>
      </c>
      <c r="F40" s="142">
        <f>VLOOKUP(B40,'Balanza Nivel 6 SIM'!A40:$G$1295,7,0)</f>
        <v>332849076.67000002</v>
      </c>
    </row>
    <row r="41" spans="1:6" x14ac:dyDescent="0.25">
      <c r="A41" s="45">
        <v>40</v>
      </c>
      <c r="B41" s="104" t="s">
        <v>51</v>
      </c>
      <c r="C41" s="42" t="str">
        <f>VLOOKUP(B41,'Balanza Nivel 6 SIM'!A644:B892,2,0)</f>
        <v xml:space="preserve">      PARTICIPACIONES</v>
      </c>
      <c r="D41" s="142">
        <f>VLOOKUP(B41,'Balanza Nivel 6 SIM'!A41:$C$1295,3,0)</f>
        <v>86314064</v>
      </c>
      <c r="E41" s="142">
        <f>VLOOKUP(B41,'Balanza Nivel 6 SIM'!A41:$F$1295,6,0)</f>
        <v>140325954</v>
      </c>
      <c r="F41" s="142">
        <f>VLOOKUP(B41,'Balanza Nivel 6 SIM'!A41:$G$1295,7,0)</f>
        <v>226640018</v>
      </c>
    </row>
    <row r="42" spans="1:6" x14ac:dyDescent="0.25">
      <c r="A42" s="45">
        <v>41</v>
      </c>
      <c r="B42" s="104" t="s">
        <v>53</v>
      </c>
      <c r="C42" s="42" t="str">
        <f>VLOOKUP(B42,'Balanza Nivel 6 SIM'!A645:B893,2,0)</f>
        <v xml:space="preserve">      APORTACIONES</v>
      </c>
      <c r="D42" s="142">
        <f>VLOOKUP(B42,'Balanza Nivel 6 SIM'!A42:$C$1295,3,0)</f>
        <v>52932344</v>
      </c>
      <c r="E42" s="142">
        <f>VLOOKUP(B42,'Balanza Nivel 6 SIM'!A42:$F$1295,6,0)</f>
        <v>52932344</v>
      </c>
      <c r="F42" s="142">
        <f>VLOOKUP(B42,'Balanza Nivel 6 SIM'!A42:$G$1295,7,0)</f>
        <v>105864688</v>
      </c>
    </row>
    <row r="43" spans="1:6" x14ac:dyDescent="0.25">
      <c r="A43" s="45">
        <v>42</v>
      </c>
      <c r="B43" s="104" t="s">
        <v>55</v>
      </c>
      <c r="C43" s="42" t="str">
        <f>VLOOKUP(B43,'Balanza Nivel 6 SIM'!A646:B894,2,0)</f>
        <v xml:space="preserve">      CONVENIOS</v>
      </c>
      <c r="D43" s="142">
        <f>VLOOKUP(B43,'Balanza Nivel 6 SIM'!A43:$C$1295,3,0)</f>
        <v>35091.26</v>
      </c>
      <c r="E43" s="142">
        <f>VLOOKUP(B43,'Balanza Nivel 6 SIM'!A43:$F$1295,6,0)</f>
        <v>0</v>
      </c>
      <c r="F43" s="142">
        <f>VLOOKUP(B43,'Balanza Nivel 6 SIM'!A43:$G$1295,7,0)</f>
        <v>35091.26</v>
      </c>
    </row>
    <row r="44" spans="1:6" x14ac:dyDescent="0.25">
      <c r="A44" s="45"/>
      <c r="B44" s="104" t="s">
        <v>2410</v>
      </c>
      <c r="C44" s="66" t="s">
        <v>920</v>
      </c>
      <c r="D44" s="142">
        <f>VLOOKUP(B44,'Balanza Nivel 6 SIM'!A44:$C$1295,3,0)</f>
        <v>0</v>
      </c>
      <c r="E44" s="142">
        <f>VLOOKUP(B44,'Balanza Nivel 6 SIM'!A44:$F$1295,6,0)</f>
        <v>309279.40999999997</v>
      </c>
      <c r="F44" s="142">
        <f>VLOOKUP(B44,'Balanza Nivel 6 SIM'!A44:$G$1295,7,0)</f>
        <v>309279.40999999997</v>
      </c>
    </row>
    <row r="45" spans="1:6" x14ac:dyDescent="0.25">
      <c r="A45" s="45">
        <v>43</v>
      </c>
      <c r="B45" s="104" t="s">
        <v>1575</v>
      </c>
      <c r="C45" s="42" t="e">
        <f>VLOOKUP(B45,'Balanza Nivel 6 SIM'!A647:B895,2,0)</f>
        <v>#N/A</v>
      </c>
      <c r="D45" s="142" t="e">
        <f>VLOOKUP(B45,'Balanza Nivel 6 SIM'!A44:$C$1295,3,0)</f>
        <v>#N/A</v>
      </c>
      <c r="E45" s="142" t="e">
        <f>VLOOKUP(B45,'Balanza Nivel 6 SIM'!A44:$F$1295,6,0)</f>
        <v>#N/A</v>
      </c>
      <c r="F45" s="142" t="e">
        <f>VLOOKUP(B45,'Balanza Nivel 6 SIM'!A44:$G$1295,7,0)</f>
        <v>#N/A</v>
      </c>
    </row>
    <row r="46" spans="1:6" x14ac:dyDescent="0.25">
      <c r="A46" s="45">
        <v>44</v>
      </c>
      <c r="B46" s="104" t="s">
        <v>1569</v>
      </c>
      <c r="C46" s="42" t="e">
        <f>VLOOKUP(B46,'Balanza Nivel 6 SIM'!A648:B896,2,0)</f>
        <v>#N/A</v>
      </c>
      <c r="D46" s="142" t="e">
        <f>VLOOKUP(B46,'Balanza Nivel 6 SIM'!A45:$C$1295,3,0)</f>
        <v>#N/A</v>
      </c>
      <c r="E46" s="142" t="e">
        <f>VLOOKUP(B46,'Balanza Nivel 6 SIM'!A45:$F$1295,6,0)</f>
        <v>#N/A</v>
      </c>
      <c r="F46" s="142" t="e">
        <f>VLOOKUP(B46,'Balanza Nivel 6 SIM'!A45:$G$1295,7,0)</f>
        <v>#N/A</v>
      </c>
    </row>
    <row r="47" spans="1:6" x14ac:dyDescent="0.25">
      <c r="A47" s="45">
        <v>45</v>
      </c>
      <c r="B47" s="104" t="s">
        <v>57</v>
      </c>
      <c r="C47" s="42" t="e">
        <f>VLOOKUP(B47,'Balanza Nivel 6 SIM'!A649:B897,2,0)</f>
        <v>#N/A</v>
      </c>
      <c r="D47" s="142" t="e">
        <f>VLOOKUP(B47,'Balanza Nivel 6 SIM'!A46:$C$1295,3,0)</f>
        <v>#N/A</v>
      </c>
      <c r="E47" s="142" t="e">
        <f>VLOOKUP(B47,'Balanza Nivel 6 SIM'!A46:$F$1295,6,0)</f>
        <v>#N/A</v>
      </c>
      <c r="F47" s="142" t="e">
        <f>VLOOKUP(B47,'Balanza Nivel 6 SIM'!A46:$G$1295,7,0)</f>
        <v>#N/A</v>
      </c>
    </row>
    <row r="48" spans="1:6" x14ac:dyDescent="0.25">
      <c r="A48" s="45">
        <v>46</v>
      </c>
      <c r="B48" s="104" t="s">
        <v>1572</v>
      </c>
      <c r="C48" s="42" t="e">
        <f>VLOOKUP(B48,'Balanza Nivel 6 SIM'!A650:B898,2,0)</f>
        <v>#N/A</v>
      </c>
      <c r="D48" s="142" t="e">
        <f>VLOOKUP(B48,'Balanza Nivel 6 SIM'!A47:$C$1295,3,0)</f>
        <v>#N/A</v>
      </c>
      <c r="E48" s="142" t="e">
        <f>VLOOKUP(B48,'Balanza Nivel 6 SIM'!A47:$F$1295,6,0)</f>
        <v>#N/A</v>
      </c>
      <c r="F48" s="142" t="e">
        <f>VLOOKUP(B48,'Balanza Nivel 6 SIM'!A47:$G$1295,7,0)</f>
        <v>#N/A</v>
      </c>
    </row>
    <row r="49" spans="1:6" x14ac:dyDescent="0.25">
      <c r="A49" s="45">
        <v>47</v>
      </c>
      <c r="B49" s="104" t="s">
        <v>1573</v>
      </c>
      <c r="C49" s="42" t="e">
        <f>VLOOKUP(B49,'Balanza Nivel 6 SIM'!A651:B899,2,0)</f>
        <v>#N/A</v>
      </c>
      <c r="D49" s="142" t="e">
        <f>VLOOKUP(B49,'Balanza Nivel 6 SIM'!A48:$C$1295,3,0)</f>
        <v>#N/A</v>
      </c>
      <c r="E49" s="142" t="e">
        <f>VLOOKUP(B49,'Balanza Nivel 6 SIM'!A48:$F$1295,6,0)</f>
        <v>#N/A</v>
      </c>
      <c r="F49" s="142" t="e">
        <f>VLOOKUP(B49,'Balanza Nivel 6 SIM'!A48:$G$1295,7,0)</f>
        <v>#N/A</v>
      </c>
    </row>
    <row r="50" spans="1:6" x14ac:dyDescent="0.25">
      <c r="A50" s="45">
        <v>48</v>
      </c>
      <c r="B50" s="104" t="s">
        <v>1574</v>
      </c>
      <c r="C50" s="42" t="e">
        <f>VLOOKUP(B50,'Balanza Nivel 6 SIM'!A652:B900,2,0)</f>
        <v>#N/A</v>
      </c>
      <c r="D50" s="142" t="e">
        <f>VLOOKUP(B50,'Balanza Nivel 6 SIM'!A49:$C$1295,3,0)</f>
        <v>#N/A</v>
      </c>
      <c r="E50" s="142" t="e">
        <f>VLOOKUP(B50,'Balanza Nivel 6 SIM'!A49:$F$1295,6,0)</f>
        <v>#N/A</v>
      </c>
      <c r="F50" s="142" t="e">
        <f>VLOOKUP(B50,'Balanza Nivel 6 SIM'!A49:$G$1295,7,0)</f>
        <v>#N/A</v>
      </c>
    </row>
    <row r="51" spans="1:6" x14ac:dyDescent="0.25">
      <c r="A51" s="45">
        <v>49</v>
      </c>
      <c r="B51" s="104" t="s">
        <v>58</v>
      </c>
      <c r="C51" s="42" t="str">
        <f>VLOOKUP(B51,'Balanza Nivel 6 SIM'!A653:B901,2,0)</f>
        <v xml:space="preserve">  OTROS INGRESOS Y BENEFICIOS</v>
      </c>
      <c r="D51" s="142">
        <f>VLOOKUP(B51,'Balanza Nivel 6 SIM'!A50:$C$1295,3,0)</f>
        <v>22073537.969999999</v>
      </c>
      <c r="E51" s="142">
        <f>VLOOKUP(B51,'Balanza Nivel 6 SIM'!A50:$F$1295,6,0)</f>
        <v>6266092.6500000004</v>
      </c>
      <c r="F51" s="142">
        <f>VLOOKUP(B51,'Balanza Nivel 6 SIM'!A50:$G$1295,7,0)</f>
        <v>28339630.620000001</v>
      </c>
    </row>
    <row r="52" spans="1:6" x14ac:dyDescent="0.25">
      <c r="A52" s="45">
        <v>46</v>
      </c>
      <c r="B52" s="102" t="s">
        <v>976</v>
      </c>
      <c r="C52" s="129" t="s">
        <v>977</v>
      </c>
      <c r="D52" s="142">
        <f>VLOOKUP(B52,'Balanza Nivel 6 SIM'!A51:$C$1295,3,0)</f>
        <v>311460721.63999999</v>
      </c>
      <c r="E52" s="142">
        <f>VLOOKUP(B52,'Balanza Nivel 6 SIM'!A51:$F$1295,6,0)</f>
        <v>307590402.14999998</v>
      </c>
      <c r="F52" s="142">
        <f>VLOOKUP(B52,'Balanza Nivel 6 SIM'!A51:$G$1295,7,0)</f>
        <v>619051123.78999996</v>
      </c>
    </row>
    <row r="53" spans="1:6" x14ac:dyDescent="0.25">
      <c r="A53" s="45">
        <v>47</v>
      </c>
      <c r="B53" s="104" t="s">
        <v>66</v>
      </c>
      <c r="C53" t="s">
        <v>67</v>
      </c>
      <c r="D53" s="142">
        <f>VLOOKUP(B53,'Balanza Nivel 6 SIM'!A52:$C$1295,3,0)</f>
        <v>124613107.09</v>
      </c>
      <c r="E53" s="142">
        <f>VLOOKUP(B53,'Balanza Nivel 6 SIM'!A52:$F$1295,6,0)</f>
        <v>122380455.48999999</v>
      </c>
      <c r="F53" s="142">
        <f>VLOOKUP(B53,'Balanza Nivel 6 SIM'!A52:$G$1295,7,0)</f>
        <v>246993562.58000001</v>
      </c>
    </row>
    <row r="54" spans="1:6" x14ac:dyDescent="0.25">
      <c r="A54" s="45">
        <v>48</v>
      </c>
      <c r="B54" s="104" t="s">
        <v>68</v>
      </c>
      <c r="C54" t="s">
        <v>69</v>
      </c>
      <c r="D54" s="142">
        <f>VLOOKUP(B54,'Balanza Nivel 6 SIM'!A53:$C$1295,3,0)</f>
        <v>82055239.599999994</v>
      </c>
      <c r="E54" s="142">
        <f>VLOOKUP(B54,'Balanza Nivel 6 SIM'!A53:$F$1295,6,0)</f>
        <v>-58891607.299999997</v>
      </c>
      <c r="F54" s="142">
        <f>VLOOKUP(B54,'Balanza Nivel 6 SIM'!A53:$G$1295,7,0)</f>
        <v>23163632.300000001</v>
      </c>
    </row>
    <row r="55" spans="1:6" x14ac:dyDescent="0.25">
      <c r="A55" s="45">
        <v>49</v>
      </c>
      <c r="B55" s="104" t="s">
        <v>70</v>
      </c>
      <c r="C55" t="s">
        <v>71</v>
      </c>
      <c r="D55" s="142">
        <f>VLOOKUP(B55,'Balanza Nivel 6 SIM'!A54:$C$1295,3,0)</f>
        <v>51047244.399999999</v>
      </c>
      <c r="E55" s="142">
        <f>VLOOKUP(B55,'Balanza Nivel 6 SIM'!A54:$F$1295,6,0)</f>
        <v>132252286.62</v>
      </c>
      <c r="F55" s="142">
        <f>VLOOKUP(B55,'Balanza Nivel 6 SIM'!A54:$G$1295,7,0)</f>
        <v>183299531.02000001</v>
      </c>
    </row>
    <row r="56" spans="1:6" x14ac:dyDescent="0.25">
      <c r="A56" s="45">
        <v>50</v>
      </c>
      <c r="B56" s="114" t="s">
        <v>1106</v>
      </c>
      <c r="C56" s="102" t="s">
        <v>73</v>
      </c>
      <c r="D56" s="142">
        <f>VLOOKUP(B56,'Balanza Nivel 6 SIM'!A55:$C$1295,3,0)</f>
        <v>16992756.09</v>
      </c>
      <c r="E56" s="142">
        <f>VLOOKUP(B56,'Balanza Nivel 6 SIM'!A55:$F$1295,6,0)</f>
        <v>17472113</v>
      </c>
      <c r="F56" s="142">
        <f>VLOOKUP(B56,'Balanza Nivel 6 SIM'!A55:$G$1295,7,0)</f>
        <v>34464869.090000004</v>
      </c>
    </row>
    <row r="57" spans="1:6" x14ac:dyDescent="0.25">
      <c r="A57" s="45">
        <v>51</v>
      </c>
      <c r="B57" s="104" t="s">
        <v>1370</v>
      </c>
      <c r="C57" t="s">
        <v>1447</v>
      </c>
      <c r="D57" s="142" t="e">
        <f>VLOOKUP(B57,'Balanza Nivel 6 SIM'!A56:$C$1295,3,0)</f>
        <v>#N/A</v>
      </c>
      <c r="E57" s="142" t="e">
        <f>VLOOKUP(B57,'Balanza Nivel 6 SIM'!A56:$F$1295,6,0)</f>
        <v>#N/A</v>
      </c>
      <c r="F57" s="142" t="e">
        <f>VLOOKUP(B57,'Balanza Nivel 6 SIM'!A56:$G$1295,7,0)</f>
        <v>#N/A</v>
      </c>
    </row>
    <row r="58" spans="1:6" x14ac:dyDescent="0.25">
      <c r="A58" s="45">
        <v>52</v>
      </c>
      <c r="B58" s="104" t="s">
        <v>74</v>
      </c>
      <c r="C58" t="s">
        <v>75</v>
      </c>
      <c r="D58" s="142">
        <f>VLOOKUP(B58,'Balanza Nivel 6 SIM'!A57:$C$1295,3,0)</f>
        <v>0</v>
      </c>
      <c r="E58" s="142">
        <f>VLOOKUP(B58,'Balanza Nivel 6 SIM'!A57:$F$1295,6,0)</f>
        <v>3177879.9</v>
      </c>
      <c r="F58" s="142">
        <f>VLOOKUP(B58,'Balanza Nivel 6 SIM'!A57:$G$1295,7,0)</f>
        <v>3177879.9</v>
      </c>
    </row>
    <row r="59" spans="1:6" x14ac:dyDescent="0.25">
      <c r="A59" s="45">
        <v>53</v>
      </c>
      <c r="B59" s="104" t="s">
        <v>76</v>
      </c>
      <c r="C59" t="s">
        <v>77</v>
      </c>
      <c r="D59" s="142">
        <f>VLOOKUP(B59,'Balanza Nivel 6 SIM'!A58:$C$1295,3,0)</f>
        <v>59000</v>
      </c>
      <c r="E59" s="142">
        <f>VLOOKUP(B59,'Balanza Nivel 6 SIM'!A58:$F$1295,6,0)</f>
        <v>12136613</v>
      </c>
      <c r="F59" s="142">
        <f>VLOOKUP(B59,'Balanza Nivel 6 SIM'!A58:$G$1295,7,0)</f>
        <v>12195613</v>
      </c>
    </row>
    <row r="60" spans="1:6" x14ac:dyDescent="0.25">
      <c r="A60" s="45">
        <v>54</v>
      </c>
      <c r="B60" s="104" t="s">
        <v>78</v>
      </c>
      <c r="C60" t="s">
        <v>79</v>
      </c>
      <c r="D60" s="142">
        <f>VLOOKUP(B60,'Balanza Nivel 6 SIM'!A59:$C$1295,3,0)</f>
        <v>8308516.9900000002</v>
      </c>
      <c r="E60" s="142">
        <f>VLOOKUP(B60,'Balanza Nivel 6 SIM'!A59:$F$1295,6,0)</f>
        <v>8077303.8099999996</v>
      </c>
      <c r="F60" s="142">
        <f>VLOOKUP(B60,'Balanza Nivel 6 SIM'!A59:$G$1295,7,0)</f>
        <v>16385820.800000001</v>
      </c>
    </row>
    <row r="61" spans="1:6" s="127" customFormat="1" x14ac:dyDescent="0.25">
      <c r="A61" s="45">
        <v>55</v>
      </c>
      <c r="B61" s="126" t="s">
        <v>112</v>
      </c>
      <c r="C61" s="127" t="s">
        <v>113</v>
      </c>
      <c r="D61" s="142" t="e">
        <f>VLOOKUP(B61,'Balanza Nivel 6 SIM'!A60:$C$1295,3,0)</f>
        <v>#N/A</v>
      </c>
      <c r="E61" s="142" t="e">
        <f>VLOOKUP(B61,'Balanza Nivel 6 SIM'!A60:$F$1295,6,0)</f>
        <v>#N/A</v>
      </c>
      <c r="F61" s="142" t="e">
        <f>VLOOKUP(B61,'Balanza Nivel 6 SIM'!A60:$G$1295,7,0)</f>
        <v>#N/A</v>
      </c>
    </row>
    <row r="62" spans="1:6" s="128" customFormat="1" x14ac:dyDescent="0.25">
      <c r="A62" s="45">
        <v>56</v>
      </c>
      <c r="B62" s="126" t="s">
        <v>100</v>
      </c>
      <c r="C62" s="127" t="s">
        <v>101</v>
      </c>
      <c r="D62" s="142">
        <f>VLOOKUP(B62,'Balanza Nivel 6 SIM'!A61:$C$1295,3,0)</f>
        <v>28384857.469999999</v>
      </c>
      <c r="E62" s="142">
        <f>VLOOKUP(B62,'Balanza Nivel 6 SIM'!A61:$F$1295,6,0)</f>
        <v>29235894.169999998</v>
      </c>
      <c r="F62" s="142">
        <f>VLOOKUP(B62,'Balanza Nivel 6 SIM'!A61:$G$1295,7,0)</f>
        <v>57620751.640000001</v>
      </c>
    </row>
    <row r="63" spans="1:6" x14ac:dyDescent="0.25">
      <c r="A63" s="45">
        <v>57</v>
      </c>
      <c r="B63" s="104" t="s">
        <v>98</v>
      </c>
      <c r="C63" t="s">
        <v>99</v>
      </c>
      <c r="D63" s="142">
        <f>VLOOKUP(B63,'Balanza Nivel 6 SIM'!A62:$C$1295,3,0)</f>
        <v>0</v>
      </c>
      <c r="E63" s="142">
        <f>VLOOKUP(B63,'Balanza Nivel 6 SIM'!A62:$F$1295,6,0)</f>
        <v>41749463.460000001</v>
      </c>
      <c r="F63" s="142">
        <f>VLOOKUP(B63,'Balanza Nivel 6 SIM'!A62:$G$1295,7,0)</f>
        <v>41749463.460000001</v>
      </c>
    </row>
    <row r="64" spans="1:6" s="85" customFormat="1" x14ac:dyDescent="0.25">
      <c r="A64" s="45"/>
      <c r="D64" s="69"/>
      <c r="E64" s="69"/>
      <c r="F64" s="69"/>
    </row>
    <row r="65" spans="1:8" x14ac:dyDescent="0.25">
      <c r="A65" s="45"/>
      <c r="D65" s="69"/>
      <c r="E65" s="69"/>
    </row>
    <row r="66" spans="1:8" x14ac:dyDescent="0.25">
      <c r="D66" s="69"/>
      <c r="E66" s="69"/>
    </row>
    <row r="67" spans="1:8" s="53" customFormat="1" x14ac:dyDescent="0.25">
      <c r="A67" s="100"/>
    </row>
    <row r="68" spans="1:8" x14ac:dyDescent="0.25">
      <c r="D68" s="56"/>
      <c r="E68" s="56"/>
      <c r="F68" s="56"/>
    </row>
    <row r="69" spans="1:8" x14ac:dyDescent="0.25">
      <c r="F69" s="53"/>
      <c r="G69" s="53"/>
    </row>
    <row r="70" spans="1:8" x14ac:dyDescent="0.25">
      <c r="F70" s="53"/>
      <c r="G70" s="53"/>
      <c r="H70" s="56"/>
    </row>
    <row r="71" spans="1:8" x14ac:dyDescent="0.25">
      <c r="F71" s="53"/>
      <c r="G71" s="53"/>
      <c r="H71" s="56"/>
    </row>
    <row r="72" spans="1:8" x14ac:dyDescent="0.25">
      <c r="F72" s="53"/>
      <c r="G72" s="53"/>
      <c r="H72" s="56"/>
    </row>
    <row r="73" spans="1:8" x14ac:dyDescent="0.25">
      <c r="F73" s="53"/>
      <c r="G73" s="53"/>
      <c r="H73" s="56"/>
    </row>
    <row r="74" spans="1:8" x14ac:dyDescent="0.25">
      <c r="F74" s="53"/>
      <c r="G74" s="53"/>
      <c r="H74" s="56"/>
    </row>
    <row r="75" spans="1:8" x14ac:dyDescent="0.25">
      <c r="F75" s="53"/>
      <c r="G75" s="53"/>
      <c r="H75" s="56"/>
    </row>
    <row r="76" spans="1:8" x14ac:dyDescent="0.25">
      <c r="F76" s="53"/>
      <c r="G76" s="53"/>
      <c r="H76" s="56"/>
    </row>
    <row r="77" spans="1:8" x14ac:dyDescent="0.25">
      <c r="F77" s="53"/>
      <c r="G77" s="53"/>
      <c r="H77" s="56"/>
    </row>
    <row r="78" spans="1:8" x14ac:dyDescent="0.25">
      <c r="F78" s="53"/>
      <c r="G78" s="53"/>
      <c r="H78" s="56"/>
    </row>
    <row r="79" spans="1:8" x14ac:dyDescent="0.25">
      <c r="F79" s="53"/>
      <c r="G79" s="53"/>
    </row>
    <row r="80" spans="1:8" x14ac:dyDescent="0.25">
      <c r="F80" s="53"/>
      <c r="G80" s="53"/>
    </row>
    <row r="81" spans="6:8" x14ac:dyDescent="0.25">
      <c r="F81" s="53"/>
      <c r="G81" s="53"/>
    </row>
    <row r="82" spans="6:8" x14ac:dyDescent="0.25">
      <c r="F82" s="53"/>
      <c r="G82" s="53"/>
    </row>
    <row r="83" spans="6:8" x14ac:dyDescent="0.25">
      <c r="F83" s="53"/>
      <c r="G83" s="53"/>
      <c r="H83" s="53"/>
    </row>
    <row r="84" spans="6:8" x14ac:dyDescent="0.25">
      <c r="F84" s="53"/>
      <c r="G84" s="53"/>
    </row>
  </sheetData>
  <sortState ref="A2:F57">
    <sortCondition ref="B2:B5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J140"/>
  <sheetViews>
    <sheetView topLeftCell="A129" zoomScale="85" zoomScaleNormal="85" workbookViewId="0">
      <selection activeCell="G40" sqref="G40"/>
    </sheetView>
  </sheetViews>
  <sheetFormatPr baseColWidth="10" defaultRowHeight="15" x14ac:dyDescent="0.25"/>
  <cols>
    <col min="1" max="1" width="32.28515625" style="33" customWidth="1"/>
    <col min="2" max="2" width="18.140625" style="31" bestFit="1" customWidth="1"/>
    <col min="3" max="3" width="53.5703125" style="31" bestFit="1" customWidth="1"/>
    <col min="4" max="4" width="19.7109375" style="31" customWidth="1"/>
    <col min="5" max="5" width="22.42578125" style="46" customWidth="1"/>
    <col min="6" max="6" width="22.5703125" style="53" customWidth="1"/>
    <col min="7" max="7" width="19.28515625" bestFit="1" customWidth="1"/>
    <col min="8" max="8" width="18.140625" bestFit="1" customWidth="1"/>
    <col min="9" max="9" width="15.28515625" bestFit="1" customWidth="1"/>
    <col min="10" max="10" width="14.140625" bestFit="1" customWidth="1"/>
  </cols>
  <sheetData>
    <row r="2" spans="1:8" x14ac:dyDescent="0.25">
      <c r="A2" s="90"/>
    </row>
    <row r="4" spans="1:8" ht="23.25" customHeight="1" x14ac:dyDescent="0.25">
      <c r="A4" s="190" t="s">
        <v>4</v>
      </c>
      <c r="B4" s="190"/>
      <c r="C4" s="190"/>
      <c r="D4" s="190"/>
      <c r="E4" s="190"/>
    </row>
    <row r="5" spans="1:8" x14ac:dyDescent="0.25">
      <c r="A5" s="191" t="s">
        <v>42</v>
      </c>
      <c r="B5" s="191"/>
      <c r="C5" s="191"/>
      <c r="D5" s="191"/>
      <c r="E5" s="191"/>
    </row>
    <row r="6" spans="1:8" s="42" customFormat="1" ht="24.75" customHeight="1" x14ac:dyDescent="0.25">
      <c r="A6" s="43" t="s">
        <v>1242</v>
      </c>
      <c r="B6" s="43" t="s">
        <v>1243</v>
      </c>
      <c r="C6" s="43" t="s">
        <v>1244</v>
      </c>
      <c r="D6" s="43" t="s">
        <v>1245</v>
      </c>
      <c r="E6" s="47" t="s">
        <v>1246</v>
      </c>
      <c r="F6" s="54"/>
    </row>
    <row r="7" spans="1:8" x14ac:dyDescent="0.25">
      <c r="A7" s="58" t="s">
        <v>1323</v>
      </c>
      <c r="B7" s="37" t="s">
        <v>43</v>
      </c>
      <c r="C7" s="37" t="s">
        <v>1323</v>
      </c>
      <c r="D7" s="36">
        <f>VLOOKUP(B7,'Balanza Final'!B2:E63,4,0)</f>
        <v>193690778.11000001</v>
      </c>
      <c r="E7" s="51">
        <f t="shared" ref="E7:E12" si="0">+D7</f>
        <v>193690778.11000001</v>
      </c>
      <c r="F7" s="53" t="s">
        <v>1596</v>
      </c>
    </row>
    <row r="8" spans="1:8" ht="23.25" x14ac:dyDescent="0.25">
      <c r="A8" s="58" t="s">
        <v>1576</v>
      </c>
      <c r="B8" s="37" t="s">
        <v>1577</v>
      </c>
      <c r="C8" s="37" t="s">
        <v>1576</v>
      </c>
      <c r="D8" s="36">
        <v>0</v>
      </c>
      <c r="E8" s="51">
        <f t="shared" si="0"/>
        <v>0</v>
      </c>
    </row>
    <row r="9" spans="1:8" x14ac:dyDescent="0.25">
      <c r="A9" s="58" t="s">
        <v>1558</v>
      </c>
      <c r="B9" s="37" t="s">
        <v>1556</v>
      </c>
      <c r="C9" s="37" t="s">
        <v>1557</v>
      </c>
      <c r="D9" s="36">
        <v>0</v>
      </c>
      <c r="E9" s="51">
        <f t="shared" si="0"/>
        <v>0</v>
      </c>
    </row>
    <row r="10" spans="1:8" x14ac:dyDescent="0.25">
      <c r="A10" s="58" t="s">
        <v>1304</v>
      </c>
      <c r="B10" s="38" t="s">
        <v>46</v>
      </c>
      <c r="C10" s="37" t="s">
        <v>47</v>
      </c>
      <c r="D10" s="36">
        <f>VLOOKUP(B10,'Balanza Final'!B5:E66,4,0)</f>
        <v>54912266.030000001</v>
      </c>
      <c r="E10" s="112">
        <f t="shared" si="0"/>
        <v>54912266.030000001</v>
      </c>
      <c r="F10" s="53" t="s">
        <v>1596</v>
      </c>
    </row>
    <row r="11" spans="1:8" ht="23.25" x14ac:dyDescent="0.25">
      <c r="A11" s="58" t="s">
        <v>1559</v>
      </c>
      <c r="B11" s="38" t="s">
        <v>60</v>
      </c>
      <c r="C11" s="105" t="s">
        <v>1546</v>
      </c>
      <c r="D11" s="36">
        <f>VLOOKUP(B11,'Balanza Final'!B6:E67,4,0)</f>
        <v>24643.279999999999</v>
      </c>
      <c r="E11" s="112">
        <f t="shared" si="0"/>
        <v>24643.279999999999</v>
      </c>
      <c r="H11" s="110"/>
    </row>
    <row r="12" spans="1:8" x14ac:dyDescent="0.25">
      <c r="A12" s="58" t="s">
        <v>1322</v>
      </c>
      <c r="B12" s="38" t="s">
        <v>48</v>
      </c>
      <c r="C12" s="37" t="s">
        <v>49</v>
      </c>
      <c r="D12" s="36">
        <f>VLOOKUP(B12,'Balanza Final'!B7:E68,4,0)</f>
        <v>13682645.779999999</v>
      </c>
      <c r="E12" s="112">
        <f t="shared" si="0"/>
        <v>13682645.779999999</v>
      </c>
      <c r="F12" s="53" t="s">
        <v>1596</v>
      </c>
      <c r="H12" s="110"/>
    </row>
    <row r="13" spans="1:8" x14ac:dyDescent="0.25">
      <c r="A13" s="58" t="s">
        <v>1561</v>
      </c>
      <c r="B13" s="38" t="s">
        <v>1562</v>
      </c>
      <c r="C13" s="37" t="s">
        <v>1561</v>
      </c>
      <c r="D13" s="36">
        <v>0</v>
      </c>
      <c r="E13" s="112"/>
      <c r="H13" s="110"/>
    </row>
    <row r="14" spans="1:8" ht="34.5" x14ac:dyDescent="0.25">
      <c r="A14" s="58" t="s">
        <v>1560</v>
      </c>
      <c r="B14" s="38" t="s">
        <v>1563</v>
      </c>
      <c r="C14" s="111" t="s">
        <v>1564</v>
      </c>
      <c r="D14" s="36">
        <v>0</v>
      </c>
      <c r="E14" s="112"/>
      <c r="H14" s="110"/>
    </row>
    <row r="15" spans="1:8" x14ac:dyDescent="0.25">
      <c r="A15" s="58" t="s">
        <v>50</v>
      </c>
      <c r="B15" s="34" t="s">
        <v>947</v>
      </c>
      <c r="C15" s="37" t="s">
        <v>50</v>
      </c>
      <c r="D15" s="36">
        <f>VLOOKUP(B15,'Balanza Final'!B10:E71,4,0)</f>
        <v>193567577.41</v>
      </c>
      <c r="E15" s="51">
        <f>SUM(D16:D19)</f>
        <v>193567577.41</v>
      </c>
      <c r="F15" s="53" t="s">
        <v>1596</v>
      </c>
      <c r="H15" s="110"/>
    </row>
    <row r="16" spans="1:8" x14ac:dyDescent="0.25">
      <c r="A16" s="58"/>
      <c r="B16" s="34" t="s">
        <v>51</v>
      </c>
      <c r="C16" s="37" t="s">
        <v>1565</v>
      </c>
      <c r="D16" s="36">
        <f>VLOOKUP(B16,'Balanza Final'!B11:E72,4,0)</f>
        <v>140325954</v>
      </c>
      <c r="E16" s="51"/>
      <c r="H16" s="110"/>
    </row>
    <row r="17" spans="1:9" x14ac:dyDescent="0.25">
      <c r="A17" s="58"/>
      <c r="B17" s="34" t="s">
        <v>53</v>
      </c>
      <c r="C17" s="37" t="s">
        <v>1566</v>
      </c>
      <c r="D17" s="36">
        <f>VLOOKUP(B17,'Balanza Final'!B12:E73,4,0)</f>
        <v>52932344</v>
      </c>
      <c r="E17" s="51"/>
      <c r="H17" s="110"/>
    </row>
    <row r="18" spans="1:9" x14ac:dyDescent="0.25">
      <c r="A18" s="58"/>
      <c r="B18" s="34" t="s">
        <v>55</v>
      </c>
      <c r="C18" s="37" t="s">
        <v>1567</v>
      </c>
      <c r="D18" s="36">
        <f>VLOOKUP(B18,'Balanza Final'!B13:E74,4,0)</f>
        <v>0</v>
      </c>
      <c r="E18" s="51"/>
      <c r="H18" s="110"/>
    </row>
    <row r="19" spans="1:9" x14ac:dyDescent="0.25">
      <c r="A19" s="58"/>
      <c r="B19" s="34" t="s">
        <v>2410</v>
      </c>
      <c r="C19" s="37" t="s">
        <v>920</v>
      </c>
      <c r="D19" s="36">
        <f>VLOOKUP(B19,'Balanza Final'!B14:E75,4,0)</f>
        <v>309279.40999999997</v>
      </c>
      <c r="E19" s="51"/>
      <c r="H19" s="110"/>
    </row>
    <row r="20" spans="1:9" ht="23.25" x14ac:dyDescent="0.25">
      <c r="A20" s="58" t="s">
        <v>1568</v>
      </c>
      <c r="B20" s="31" t="s">
        <v>1575</v>
      </c>
      <c r="C20" s="31" t="s">
        <v>1578</v>
      </c>
      <c r="D20" s="36">
        <v>0</v>
      </c>
      <c r="E20" s="51">
        <f>+D21+D22+D23+D24+D25</f>
        <v>0</v>
      </c>
      <c r="H20" s="110"/>
    </row>
    <row r="21" spans="1:9" x14ac:dyDescent="0.25">
      <c r="A21" s="58"/>
      <c r="B21" s="34" t="s">
        <v>1569</v>
      </c>
      <c r="C21" s="37" t="s">
        <v>1570</v>
      </c>
      <c r="D21" s="36">
        <v>0</v>
      </c>
      <c r="H21" s="110"/>
    </row>
    <row r="22" spans="1:9" x14ac:dyDescent="0.25">
      <c r="A22" s="58"/>
      <c r="B22" s="34" t="s">
        <v>57</v>
      </c>
      <c r="C22" s="37" t="s">
        <v>1571</v>
      </c>
      <c r="D22" s="36">
        <v>0</v>
      </c>
      <c r="E22" s="51"/>
      <c r="H22" s="110"/>
    </row>
    <row r="23" spans="1:9" x14ac:dyDescent="0.25">
      <c r="A23" s="58"/>
      <c r="B23" s="34" t="s">
        <v>1572</v>
      </c>
      <c r="C23" s="37" t="s">
        <v>1310</v>
      </c>
      <c r="D23" s="36">
        <v>0</v>
      </c>
      <c r="E23" s="51"/>
      <c r="H23" s="110"/>
    </row>
    <row r="24" spans="1:9" ht="15.75" customHeight="1" x14ac:dyDescent="0.25">
      <c r="A24" s="58"/>
      <c r="B24" s="34" t="s">
        <v>1573</v>
      </c>
      <c r="C24" s="37" t="s">
        <v>1311</v>
      </c>
      <c r="D24" s="36">
        <v>0</v>
      </c>
      <c r="E24" s="51"/>
      <c r="H24" s="110"/>
    </row>
    <row r="25" spans="1:9" ht="15.75" customHeight="1" x14ac:dyDescent="0.25">
      <c r="A25" s="58"/>
      <c r="B25" s="34" t="s">
        <v>1574</v>
      </c>
      <c r="C25" s="37" t="s">
        <v>1312</v>
      </c>
      <c r="D25" s="36">
        <v>0</v>
      </c>
      <c r="E25" s="51"/>
      <c r="H25" s="110"/>
    </row>
    <row r="26" spans="1:9" x14ac:dyDescent="0.25">
      <c r="A26" s="58" t="s">
        <v>1305</v>
      </c>
      <c r="B26" s="35" t="s">
        <v>58</v>
      </c>
      <c r="C26" s="37" t="s">
        <v>1592</v>
      </c>
      <c r="D26" s="36">
        <f>VLOOKUP(B26,'Balanza Final'!B20:E81,4,0)</f>
        <v>6266092.6500000004</v>
      </c>
      <c r="E26" s="113">
        <f>+D26</f>
        <v>6266092.6500000004</v>
      </c>
      <c r="F26" s="53" t="s">
        <v>1596</v>
      </c>
      <c r="G26" s="56"/>
    </row>
    <row r="27" spans="1:9" x14ac:dyDescent="0.25">
      <c r="A27" s="35"/>
      <c r="B27" s="35"/>
      <c r="C27" s="37"/>
      <c r="D27" s="36"/>
      <c r="E27" s="50"/>
      <c r="F27" s="59" t="s">
        <v>1303</v>
      </c>
    </row>
    <row r="28" spans="1:9" x14ac:dyDescent="0.25">
      <c r="A28" s="60" t="s">
        <v>62</v>
      </c>
      <c r="B28" s="123" t="s">
        <v>63</v>
      </c>
      <c r="C28" s="61" t="s">
        <v>64</v>
      </c>
      <c r="D28" s="62">
        <f>VLOOKUP(B28,'Balanza Final'!B:F,4,0)</f>
        <v>462144003.25999999</v>
      </c>
      <c r="E28" s="62">
        <f>SUM(E7:E27)</f>
        <v>462144003.25999999</v>
      </c>
      <c r="F28" s="62">
        <f>+D28-E28</f>
        <v>0</v>
      </c>
    </row>
    <row r="29" spans="1:9" s="66" customFormat="1" x14ac:dyDescent="0.25">
      <c r="A29" s="63"/>
      <c r="B29" s="63"/>
      <c r="C29" s="64"/>
      <c r="D29" s="65"/>
      <c r="E29" s="65"/>
      <c r="F29" s="65"/>
    </row>
    <row r="30" spans="1:9" ht="20.25" customHeight="1" x14ac:dyDescent="0.25">
      <c r="A30" s="191" t="s">
        <v>65</v>
      </c>
      <c r="B30" s="191"/>
      <c r="C30" s="191"/>
      <c r="D30" s="191"/>
      <c r="E30" s="191"/>
      <c r="F30" s="67"/>
      <c r="H30" s="53"/>
      <c r="I30" s="53"/>
    </row>
    <row r="31" spans="1:9" x14ac:dyDescent="0.25">
      <c r="A31" s="43" t="s">
        <v>1242</v>
      </c>
      <c r="B31" s="43" t="s">
        <v>1243</v>
      </c>
      <c r="C31" s="43" t="s">
        <v>1244</v>
      </c>
      <c r="D31" s="43" t="s">
        <v>1245</v>
      </c>
      <c r="E31" s="47" t="s">
        <v>1246</v>
      </c>
      <c r="H31" s="53"/>
      <c r="I31" s="53"/>
    </row>
    <row r="32" spans="1:9" x14ac:dyDescent="0.25">
      <c r="A32" s="58" t="s">
        <v>1306</v>
      </c>
      <c r="B32" s="35" t="s">
        <v>66</v>
      </c>
      <c r="C32" s="37" t="s">
        <v>67</v>
      </c>
      <c r="D32" s="36">
        <f>VLOOKUP(B32,'Balanza Final'!B:F,4,0)</f>
        <v>122380455.48999999</v>
      </c>
      <c r="E32" s="51">
        <f>D32</f>
        <v>122380455.48999999</v>
      </c>
      <c r="H32" s="53"/>
      <c r="I32" s="53"/>
    </row>
    <row r="33" spans="1:9" x14ac:dyDescent="0.25">
      <c r="A33" s="58" t="s">
        <v>1307</v>
      </c>
      <c r="B33" s="35" t="s">
        <v>68</v>
      </c>
      <c r="C33" s="37" t="s">
        <v>69</v>
      </c>
      <c r="D33" s="36">
        <f>VLOOKUP(B33,'Balanza Final'!B:F,4,0)</f>
        <v>-58891607.299999997</v>
      </c>
      <c r="E33" s="51">
        <f t="shared" ref="E33:E39" si="1">D33</f>
        <v>-58891607.299999997</v>
      </c>
      <c r="H33" s="53"/>
      <c r="I33" s="53"/>
    </row>
    <row r="34" spans="1:9" x14ac:dyDescent="0.25">
      <c r="A34" s="58" t="s">
        <v>1308</v>
      </c>
      <c r="B34" s="35" t="s">
        <v>70</v>
      </c>
      <c r="C34" s="37" t="s">
        <v>71</v>
      </c>
      <c r="D34" s="36">
        <f>VLOOKUP(B34,'Balanza Final'!B:F,4,0)</f>
        <v>132252286.62</v>
      </c>
      <c r="E34" s="51">
        <f t="shared" si="1"/>
        <v>132252286.62</v>
      </c>
      <c r="H34" s="53"/>
      <c r="I34" s="53"/>
    </row>
    <row r="35" spans="1:9" ht="23.25" x14ac:dyDescent="0.25">
      <c r="A35" s="58" t="s">
        <v>1309</v>
      </c>
      <c r="B35" s="35" t="s">
        <v>1106</v>
      </c>
      <c r="C35" s="37" t="s">
        <v>1309</v>
      </c>
      <c r="D35" s="36">
        <f>VLOOKUP(B35,'Balanza Final'!B:F,4,0)</f>
        <v>17472113</v>
      </c>
      <c r="E35" s="51">
        <f t="shared" si="1"/>
        <v>17472113</v>
      </c>
    </row>
    <row r="36" spans="1:9" x14ac:dyDescent="0.25">
      <c r="A36" s="58" t="s">
        <v>15</v>
      </c>
      <c r="B36" s="35" t="s">
        <v>1370</v>
      </c>
      <c r="C36" s="37" t="s">
        <v>1580</v>
      </c>
      <c r="D36" s="36">
        <v>0</v>
      </c>
      <c r="E36" s="51">
        <f t="shared" si="1"/>
        <v>0</v>
      </c>
    </row>
    <row r="37" spans="1:9" x14ac:dyDescent="0.25">
      <c r="A37" s="58" t="s">
        <v>1310</v>
      </c>
      <c r="B37" s="35" t="s">
        <v>74</v>
      </c>
      <c r="C37" s="37" t="s">
        <v>1310</v>
      </c>
      <c r="D37" s="36">
        <f>VLOOKUP(B37,'Balanza Final'!B:F,4,0)</f>
        <v>3177879.9</v>
      </c>
      <c r="E37" s="51">
        <f t="shared" si="1"/>
        <v>3177879.9</v>
      </c>
    </row>
    <row r="38" spans="1:9" x14ac:dyDescent="0.25">
      <c r="A38" s="58" t="s">
        <v>1311</v>
      </c>
      <c r="B38" s="35" t="s">
        <v>76</v>
      </c>
      <c r="C38" s="37" t="s">
        <v>1311</v>
      </c>
      <c r="D38" s="36">
        <f>VLOOKUP(B38,'Balanza Final'!B:F,4,0)</f>
        <v>12136613</v>
      </c>
      <c r="E38" s="51">
        <f t="shared" si="1"/>
        <v>12136613</v>
      </c>
    </row>
    <row r="39" spans="1:9" x14ac:dyDescent="0.25">
      <c r="A39" s="58" t="s">
        <v>1312</v>
      </c>
      <c r="B39" s="35" t="s">
        <v>78</v>
      </c>
      <c r="C39" s="37" t="s">
        <v>1312</v>
      </c>
      <c r="D39" s="36">
        <f>VLOOKUP(B39,'Balanza Final'!B:F,4,0)</f>
        <v>8077303.8099999996</v>
      </c>
      <c r="E39" s="51">
        <f t="shared" si="1"/>
        <v>8077303.8099999996</v>
      </c>
    </row>
    <row r="40" spans="1:9" s="53" customFormat="1" ht="23.25" x14ac:dyDescent="0.25">
      <c r="A40" s="58" t="s">
        <v>24</v>
      </c>
      <c r="B40" s="31" t="s">
        <v>1581</v>
      </c>
      <c r="C40" s="37" t="s">
        <v>1582</v>
      </c>
      <c r="D40" s="36">
        <v>0</v>
      </c>
      <c r="E40" s="51">
        <f t="shared" ref="E40:E46" si="2">-D40</f>
        <v>0</v>
      </c>
      <c r="G40"/>
    </row>
    <row r="41" spans="1:9" s="53" customFormat="1" x14ac:dyDescent="0.25">
      <c r="A41" s="58" t="s">
        <v>25</v>
      </c>
      <c r="B41" s="31" t="s">
        <v>1583</v>
      </c>
      <c r="C41" s="37" t="s">
        <v>1584</v>
      </c>
      <c r="D41" s="36">
        <v>0</v>
      </c>
      <c r="E41" s="51">
        <f t="shared" si="2"/>
        <v>0</v>
      </c>
      <c r="G41"/>
    </row>
    <row r="42" spans="1:9" s="53" customFormat="1" x14ac:dyDescent="0.25">
      <c r="A42" s="58" t="s">
        <v>26</v>
      </c>
      <c r="B42" s="31" t="s">
        <v>1585</v>
      </c>
      <c r="C42" s="37" t="s">
        <v>1586</v>
      </c>
      <c r="D42" s="36">
        <v>0</v>
      </c>
      <c r="E42" s="51">
        <f t="shared" si="2"/>
        <v>0</v>
      </c>
      <c r="G42"/>
    </row>
    <row r="43" spans="1:9" s="53" customFormat="1" x14ac:dyDescent="0.25">
      <c r="A43" s="58" t="s">
        <v>27</v>
      </c>
      <c r="B43" s="31" t="s">
        <v>1587</v>
      </c>
      <c r="C43" s="37" t="s">
        <v>1588</v>
      </c>
      <c r="D43" s="36">
        <v>0</v>
      </c>
      <c r="E43" s="51">
        <f t="shared" si="2"/>
        <v>0</v>
      </c>
      <c r="G43"/>
    </row>
    <row r="44" spans="1:9" s="53" customFormat="1" x14ac:dyDescent="0.25">
      <c r="A44" s="58" t="s">
        <v>1565</v>
      </c>
      <c r="B44" s="31" t="s">
        <v>1589</v>
      </c>
      <c r="C44" s="37" t="s">
        <v>1565</v>
      </c>
      <c r="D44" s="36">
        <v>0</v>
      </c>
      <c r="E44" s="51">
        <f t="shared" si="2"/>
        <v>0</v>
      </c>
      <c r="G44"/>
    </row>
    <row r="45" spans="1:9" s="53" customFormat="1" x14ac:dyDescent="0.25">
      <c r="A45" s="58" t="s">
        <v>1566</v>
      </c>
      <c r="B45" s="31" t="s">
        <v>1590</v>
      </c>
      <c r="C45" s="37" t="s">
        <v>1566</v>
      </c>
      <c r="D45" s="36">
        <v>0</v>
      </c>
      <c r="E45" s="51">
        <f t="shared" si="2"/>
        <v>0</v>
      </c>
      <c r="G45"/>
    </row>
    <row r="46" spans="1:9" s="53" customFormat="1" x14ac:dyDescent="0.25">
      <c r="A46" s="58" t="s">
        <v>1567</v>
      </c>
      <c r="B46" s="31" t="s">
        <v>1591</v>
      </c>
      <c r="C46" s="37" t="s">
        <v>1567</v>
      </c>
      <c r="D46" s="36">
        <v>0</v>
      </c>
      <c r="E46" s="51">
        <f t="shared" si="2"/>
        <v>0</v>
      </c>
      <c r="F46" s="59"/>
      <c r="G46"/>
    </row>
    <row r="47" spans="1:9" s="53" customFormat="1" x14ac:dyDescent="0.25">
      <c r="A47" s="58" t="s">
        <v>1579</v>
      </c>
      <c r="B47" s="31"/>
      <c r="C47" s="37"/>
      <c r="D47" s="32"/>
      <c r="E47" s="46"/>
      <c r="F47" s="101" t="s">
        <v>1449</v>
      </c>
    </row>
    <row r="48" spans="1:9" s="53" customFormat="1" x14ac:dyDescent="0.25">
      <c r="A48" s="188" t="s">
        <v>1313</v>
      </c>
      <c r="B48" s="188"/>
      <c r="C48" s="188"/>
      <c r="D48" s="188"/>
      <c r="E48" s="62">
        <f>SUM(E32:E47)</f>
        <v>236605044.52000001</v>
      </c>
      <c r="F48" s="109" t="s">
        <v>976</v>
      </c>
      <c r="G48" s="62">
        <f>VLOOKUP(F48,'Balanza Final'!B:E,4,0)</f>
        <v>307590402.14999998</v>
      </c>
      <c r="H48" s="62">
        <f>+E48-G48</f>
        <v>-70985357.629999965</v>
      </c>
    </row>
    <row r="49" spans="1:9" s="53" customFormat="1" ht="23.25" customHeight="1" x14ac:dyDescent="0.25">
      <c r="A49" s="192" t="s">
        <v>80</v>
      </c>
      <c r="B49" s="192"/>
      <c r="C49" s="192"/>
      <c r="D49" s="192"/>
      <c r="E49" s="68">
        <f>+E28-E48</f>
        <v>225538958.73999998</v>
      </c>
      <c r="G49"/>
      <c r="H49" s="62">
        <f>+D77+D78+D110</f>
        <v>70985357.629999995</v>
      </c>
    </row>
    <row r="50" spans="1:9" s="53" customFormat="1" x14ac:dyDescent="0.25">
      <c r="A50" s="39"/>
      <c r="B50" s="35"/>
      <c r="C50" s="37"/>
      <c r="D50" s="32"/>
      <c r="E50" s="48"/>
      <c r="G50"/>
      <c r="H50" s="62">
        <f>+H48+H49</f>
        <v>0</v>
      </c>
      <c r="I50" s="59" t="s">
        <v>1303</v>
      </c>
    </row>
    <row r="51" spans="1:9" s="53" customFormat="1" x14ac:dyDescent="0.25">
      <c r="A51" s="39"/>
      <c r="B51" s="35"/>
      <c r="C51" s="37"/>
      <c r="D51" s="32"/>
      <c r="E51" s="48"/>
      <c r="G51"/>
    </row>
    <row r="52" spans="1:9" s="53" customFormat="1" ht="23.25" customHeight="1" x14ac:dyDescent="0.25">
      <c r="A52" s="189" t="s">
        <v>81</v>
      </c>
      <c r="B52" s="189"/>
      <c r="C52" s="189"/>
      <c r="D52" s="189"/>
      <c r="E52" s="189"/>
      <c r="G52" s="66"/>
      <c r="H52" s="65"/>
      <c r="I52" s="122"/>
    </row>
    <row r="53" spans="1:9" s="53" customFormat="1" x14ac:dyDescent="0.25">
      <c r="A53" s="187" t="s">
        <v>42</v>
      </c>
      <c r="B53" s="187"/>
      <c r="C53" s="187"/>
      <c r="D53" s="187"/>
      <c r="E53" s="187"/>
      <c r="G53"/>
    </row>
    <row r="54" spans="1:9" s="53" customFormat="1" x14ac:dyDescent="0.25">
      <c r="A54" s="43" t="s">
        <v>1242</v>
      </c>
      <c r="B54" s="43" t="s">
        <v>1243</v>
      </c>
      <c r="C54" s="43" t="s">
        <v>1244</v>
      </c>
      <c r="D54" s="43" t="s">
        <v>1245</v>
      </c>
      <c r="E54" s="47" t="s">
        <v>1246</v>
      </c>
      <c r="G54"/>
    </row>
    <row r="55" spans="1:9" ht="23.25" x14ac:dyDescent="0.25">
      <c r="A55" s="58" t="s">
        <v>1315</v>
      </c>
      <c r="B55" s="35" t="s">
        <v>82</v>
      </c>
      <c r="C55" s="37" t="s">
        <v>83</v>
      </c>
      <c r="D55" s="48">
        <v>0</v>
      </c>
      <c r="E55" s="51">
        <f>-D55</f>
        <v>0</v>
      </c>
      <c r="F55" s="121" t="s">
        <v>2160</v>
      </c>
      <c r="H55" s="99"/>
    </row>
    <row r="56" spans="1:9" x14ac:dyDescent="0.25">
      <c r="A56" s="58" t="s">
        <v>1314</v>
      </c>
      <c r="B56" s="35" t="s">
        <v>84</v>
      </c>
      <c r="C56" s="37" t="s">
        <v>85</v>
      </c>
      <c r="D56" s="48">
        <f>VLOOKUP(B56,'Balanza Final'!B:E,4,0)</f>
        <v>-3165265.24</v>
      </c>
      <c r="E56" s="51">
        <f>-D56</f>
        <v>3165265.24</v>
      </c>
    </row>
    <row r="57" spans="1:9" x14ac:dyDescent="0.25">
      <c r="A57" s="58" t="s">
        <v>1593</v>
      </c>
      <c r="B57" s="35" t="s">
        <v>94</v>
      </c>
      <c r="C57" s="156" t="s">
        <v>2175</v>
      </c>
      <c r="D57" s="48">
        <v>0</v>
      </c>
      <c r="E57" s="51">
        <f>-SUM(D57:D63)</f>
        <v>6552090.6500000004</v>
      </c>
      <c r="I57" s="99"/>
    </row>
    <row r="58" spans="1:9" x14ac:dyDescent="0.25">
      <c r="A58" s="58"/>
      <c r="B58" s="35" t="s">
        <v>92</v>
      </c>
      <c r="C58" s="156" t="s">
        <v>93</v>
      </c>
      <c r="D58" s="48">
        <v>0</v>
      </c>
      <c r="E58" s="51"/>
    </row>
    <row r="59" spans="1:9" x14ac:dyDescent="0.25">
      <c r="B59" s="35" t="s">
        <v>88</v>
      </c>
      <c r="C59" s="156" t="s">
        <v>89</v>
      </c>
      <c r="D59" s="48">
        <v>0</v>
      </c>
      <c r="E59" s="51"/>
      <c r="G59" s="66"/>
      <c r="H59" s="66"/>
    </row>
    <row r="60" spans="1:9" x14ac:dyDescent="0.25">
      <c r="A60" s="34"/>
      <c r="B60" s="35" t="s">
        <v>1636</v>
      </c>
      <c r="C60" s="156" t="s">
        <v>1734</v>
      </c>
      <c r="D60" s="48">
        <f>VLOOKUP(B60,'Balanza Final'!B:E,4,0)</f>
        <v>0</v>
      </c>
      <c r="E60" s="48"/>
      <c r="G60" s="66"/>
      <c r="H60" s="103"/>
    </row>
    <row r="61" spans="1:9" x14ac:dyDescent="0.25">
      <c r="A61" s="34"/>
      <c r="B61" s="35" t="s">
        <v>96</v>
      </c>
      <c r="C61" s="156" t="s">
        <v>97</v>
      </c>
      <c r="D61" s="48">
        <f>VLOOKUP(B61,'Balanza Final'!B:E,4,0)</f>
        <v>0</v>
      </c>
      <c r="E61" s="48"/>
      <c r="G61" s="66"/>
      <c r="H61" s="103"/>
    </row>
    <row r="62" spans="1:9" x14ac:dyDescent="0.25">
      <c r="A62" s="34"/>
      <c r="B62" s="35" t="s">
        <v>90</v>
      </c>
      <c r="C62" s="156" t="s">
        <v>91</v>
      </c>
      <c r="D62" s="48">
        <f>VLOOKUP(B62,'Balanza Final'!B:E,4,0)</f>
        <v>-6552090.6500000004</v>
      </c>
      <c r="F62" s="53" t="s">
        <v>2176</v>
      </c>
      <c r="G62" s="66"/>
      <c r="H62" s="103"/>
    </row>
    <row r="63" spans="1:9" x14ac:dyDescent="0.25">
      <c r="A63" s="34"/>
      <c r="B63" s="35" t="s">
        <v>86</v>
      </c>
      <c r="C63" s="156" t="s">
        <v>87</v>
      </c>
      <c r="D63" s="48">
        <f>VLOOKUP(B63,'Balanza Final'!B:E,4,0)</f>
        <v>0</v>
      </c>
      <c r="E63" s="48"/>
      <c r="G63" s="66"/>
      <c r="H63" s="103"/>
    </row>
    <row r="64" spans="1:9" x14ac:dyDescent="0.25">
      <c r="A64" s="34"/>
      <c r="B64" s="40"/>
      <c r="C64" s="37"/>
      <c r="D64" s="48"/>
      <c r="E64" s="48"/>
      <c r="G64" s="66"/>
      <c r="H64" s="103"/>
    </row>
    <row r="65" spans="1:10" x14ac:dyDescent="0.25">
      <c r="A65" s="58"/>
      <c r="B65" s="40"/>
      <c r="C65" s="37"/>
      <c r="D65" s="48"/>
      <c r="E65" s="51"/>
      <c r="G65" s="66"/>
      <c r="H65" s="103"/>
    </row>
    <row r="66" spans="1:10" x14ac:dyDescent="0.25">
      <c r="A66" s="188" t="s">
        <v>1316</v>
      </c>
      <c r="B66" s="188"/>
      <c r="C66" s="188"/>
      <c r="D66" s="62">
        <f>SUM(D55:D62)</f>
        <v>-9717355.8900000006</v>
      </c>
      <c r="E66" s="62">
        <f>SUM(E55:E64)</f>
        <v>9717355.8900000006</v>
      </c>
      <c r="G66" s="66"/>
      <c r="H66" s="66"/>
    </row>
    <row r="67" spans="1:10" x14ac:dyDescent="0.25">
      <c r="A67" s="187" t="s">
        <v>65</v>
      </c>
      <c r="B67" s="187"/>
      <c r="C67" s="187"/>
      <c r="D67" s="187"/>
      <c r="E67" s="187"/>
      <c r="G67" s="66"/>
      <c r="H67" s="103"/>
    </row>
    <row r="68" spans="1:10" ht="23.25" x14ac:dyDescent="0.25">
      <c r="A68" s="58" t="s">
        <v>1315</v>
      </c>
      <c r="B68" s="35" t="s">
        <v>82</v>
      </c>
      <c r="C68" s="37" t="s">
        <v>83</v>
      </c>
      <c r="D68" s="48">
        <f>VLOOKUP(B68,'Balanza Final'!B:E,4,0)</f>
        <v>61870884.5</v>
      </c>
      <c r="E68" s="48">
        <f>D68</f>
        <v>61870884.5</v>
      </c>
      <c r="F68" s="121" t="s">
        <v>1783</v>
      </c>
    </row>
    <row r="69" spans="1:10" x14ac:dyDescent="0.25">
      <c r="A69" s="58" t="s">
        <v>1314</v>
      </c>
      <c r="B69" s="35" t="s">
        <v>84</v>
      </c>
      <c r="C69" s="37" t="s">
        <v>85</v>
      </c>
      <c r="D69" s="48">
        <v>0</v>
      </c>
      <c r="E69" s="49">
        <f>D69</f>
        <v>0</v>
      </c>
    </row>
    <row r="70" spans="1:10" x14ac:dyDescent="0.25">
      <c r="A70" s="58" t="s">
        <v>1317</v>
      </c>
      <c r="B70" s="35" t="s">
        <v>94</v>
      </c>
      <c r="C70" s="156" t="s">
        <v>1544</v>
      </c>
      <c r="D70" s="48">
        <f>VLOOKUP(B70,'Balanza Final'!B:E,4,0)</f>
        <v>7481319.8200000525</v>
      </c>
      <c r="E70" s="48">
        <f>SUM(D70:D78)</f>
        <v>129122061.43000008</v>
      </c>
      <c r="F70" s="53" t="s">
        <v>2177</v>
      </c>
    </row>
    <row r="71" spans="1:10" x14ac:dyDescent="0.25">
      <c r="A71" s="58"/>
      <c r="B71" s="35" t="s">
        <v>92</v>
      </c>
      <c r="C71" s="156" t="s">
        <v>93</v>
      </c>
      <c r="D71" s="48">
        <f>VLOOKUP(B71,'Balanza Final'!B:E,4,0)</f>
        <v>50534176.51000002</v>
      </c>
      <c r="E71" s="48"/>
      <c r="F71" s="53" t="s">
        <v>2177</v>
      </c>
    </row>
    <row r="72" spans="1:10" x14ac:dyDescent="0.25">
      <c r="B72" s="35" t="s">
        <v>88</v>
      </c>
      <c r="C72" s="156" t="s">
        <v>89</v>
      </c>
      <c r="D72" s="48">
        <f>VLOOKUP(B72,'Balanza Final'!B:E,4,0)</f>
        <v>121207.47</v>
      </c>
      <c r="E72" s="48"/>
      <c r="F72" s="53" t="s">
        <v>2177</v>
      </c>
      <c r="G72" s="99"/>
    </row>
    <row r="73" spans="1:10" x14ac:dyDescent="0.25">
      <c r="B73" s="35" t="s">
        <v>1636</v>
      </c>
      <c r="C73" s="156" t="s">
        <v>1734</v>
      </c>
      <c r="D73" s="48">
        <f>VLOOKUP(B73,'Balanza Final'!B:E,4,0)</f>
        <v>0</v>
      </c>
      <c r="E73" s="48"/>
      <c r="F73" s="53" t="s">
        <v>2177</v>
      </c>
    </row>
    <row r="74" spans="1:10" x14ac:dyDescent="0.25">
      <c r="A74" s="34"/>
      <c r="B74" s="35" t="s">
        <v>96</v>
      </c>
      <c r="C74" s="156" t="s">
        <v>97</v>
      </c>
      <c r="D74" s="48">
        <f>VLOOKUP(B74,'Balanza Final'!B:E,4,0)</f>
        <v>0</v>
      </c>
      <c r="E74" s="48"/>
      <c r="F74" s="53" t="s">
        <v>2177</v>
      </c>
    </row>
    <row r="75" spans="1:10" x14ac:dyDescent="0.25">
      <c r="A75" s="34"/>
      <c r="B75" s="35" t="s">
        <v>90</v>
      </c>
      <c r="C75" s="156" t="s">
        <v>91</v>
      </c>
      <c r="D75" s="48">
        <v>0</v>
      </c>
      <c r="E75" s="48"/>
      <c r="F75" s="53" t="s">
        <v>2177</v>
      </c>
    </row>
    <row r="76" spans="1:10" x14ac:dyDescent="0.25">
      <c r="A76" s="34"/>
      <c r="B76" s="35" t="s">
        <v>86</v>
      </c>
      <c r="C76" s="156" t="s">
        <v>87</v>
      </c>
      <c r="D76" s="48">
        <f>VLOOKUP(B76,'Balanza Final'!B:E,4,0)</f>
        <v>0</v>
      </c>
      <c r="E76" s="48"/>
      <c r="F76" s="53" t="s">
        <v>2177</v>
      </c>
    </row>
    <row r="77" spans="1:10" x14ac:dyDescent="0.25">
      <c r="B77" s="131" t="s">
        <v>98</v>
      </c>
      <c r="C77" s="132" t="s">
        <v>99</v>
      </c>
      <c r="D77" s="133">
        <f>VLOOKUP(B77,'Balanza Final'!B:E,4,0)</f>
        <v>41749463.460000001</v>
      </c>
      <c r="E77" s="48"/>
      <c r="F77" s="121" t="s">
        <v>1637</v>
      </c>
      <c r="G77" s="53"/>
      <c r="H77" s="53"/>
      <c r="I77" s="53"/>
    </row>
    <row r="78" spans="1:10" x14ac:dyDescent="0.25">
      <c r="A78" s="35"/>
      <c r="B78" s="131" t="s">
        <v>100</v>
      </c>
      <c r="C78" s="132" t="s">
        <v>101</v>
      </c>
      <c r="D78" s="133">
        <f>VLOOKUP(B78,'Balanza Final'!B:E,4,0)</f>
        <v>29235894.169999998</v>
      </c>
      <c r="E78" s="48"/>
      <c r="G78" s="53"/>
      <c r="H78" s="53"/>
      <c r="I78" s="53"/>
    </row>
    <row r="79" spans="1:10" x14ac:dyDescent="0.25">
      <c r="A79" s="35"/>
      <c r="B79" s="40"/>
      <c r="C79" s="37"/>
      <c r="D79" s="48"/>
      <c r="E79" s="52">
        <f>SUM(E68:E78)</f>
        <v>190992945.93000007</v>
      </c>
      <c r="H79" s="53"/>
      <c r="I79" s="53"/>
      <c r="J79" s="53"/>
    </row>
    <row r="80" spans="1:10" x14ac:dyDescent="0.25">
      <c r="B80" s="40"/>
      <c r="C80" s="37"/>
      <c r="D80" s="36"/>
      <c r="H80" s="53"/>
      <c r="I80" s="53"/>
      <c r="J80" s="53"/>
    </row>
    <row r="81" spans="1:10" ht="23.25" customHeight="1" x14ac:dyDescent="0.25">
      <c r="A81" s="153" t="s">
        <v>106</v>
      </c>
      <c r="B81" s="153"/>
      <c r="C81" s="153"/>
      <c r="D81" s="153"/>
      <c r="E81" s="68">
        <f>E66-E79</f>
        <v>-181275590.04000008</v>
      </c>
      <c r="H81" s="53"/>
      <c r="I81" s="53"/>
      <c r="J81" s="53"/>
    </row>
    <row r="82" spans="1:10" x14ac:dyDescent="0.25">
      <c r="C82" s="37"/>
      <c r="D82" s="32"/>
      <c r="G82" s="99"/>
    </row>
    <row r="83" spans="1:10" x14ac:dyDescent="0.25">
      <c r="C83" s="37"/>
      <c r="D83" s="32"/>
    </row>
    <row r="84" spans="1:10" ht="23.25" customHeight="1" x14ac:dyDescent="0.25">
      <c r="A84" s="151" t="s">
        <v>107</v>
      </c>
      <c r="B84" s="151"/>
      <c r="C84" s="151"/>
      <c r="D84" s="151"/>
      <c r="E84" s="151"/>
    </row>
    <row r="85" spans="1:10" x14ac:dyDescent="0.25">
      <c r="A85" s="155" t="s">
        <v>42</v>
      </c>
      <c r="B85" s="155"/>
      <c r="C85" s="155"/>
      <c r="D85" s="155"/>
      <c r="E85" s="155"/>
    </row>
    <row r="86" spans="1:10" x14ac:dyDescent="0.25">
      <c r="A86" s="58" t="s">
        <v>1594</v>
      </c>
      <c r="C86" s="37"/>
      <c r="D86" s="32"/>
    </row>
    <row r="87" spans="1:10" x14ac:dyDescent="0.25">
      <c r="A87" s="58" t="s">
        <v>33</v>
      </c>
      <c r="B87" s="35" t="s">
        <v>767</v>
      </c>
      <c r="C87" s="37" t="s">
        <v>1598</v>
      </c>
      <c r="D87" s="48">
        <v>0</v>
      </c>
      <c r="E87" s="51">
        <f>+D87</f>
        <v>0</v>
      </c>
      <c r="F87" s="121" t="s">
        <v>2188</v>
      </c>
    </row>
    <row r="88" spans="1:10" x14ac:dyDescent="0.25">
      <c r="A88" s="58"/>
      <c r="F88" s="121"/>
    </row>
    <row r="89" spans="1:10" x14ac:dyDescent="0.25">
      <c r="A89" s="58" t="s">
        <v>34</v>
      </c>
      <c r="D89" s="48"/>
      <c r="E89" s="51"/>
    </row>
    <row r="90" spans="1:10" x14ac:dyDescent="0.25">
      <c r="A90" s="58"/>
      <c r="D90" s="48"/>
      <c r="E90" s="51"/>
    </row>
    <row r="91" spans="1:10" x14ac:dyDescent="0.25">
      <c r="A91" s="58" t="s">
        <v>1600</v>
      </c>
      <c r="B91" s="35" t="s">
        <v>110</v>
      </c>
      <c r="C91" s="37" t="s">
        <v>1599</v>
      </c>
      <c r="D91" s="48">
        <f>VLOOKUP(B91,'Balanza Final'!B:E,4,0)</f>
        <v>0</v>
      </c>
      <c r="E91" s="51"/>
    </row>
    <row r="92" spans="1:10" x14ac:dyDescent="0.25">
      <c r="B92" s="157" t="s">
        <v>707</v>
      </c>
      <c r="C92" s="37" t="s">
        <v>1601</v>
      </c>
      <c r="D92" s="48">
        <f>VLOOKUP(B92,'Balanza Final'!B:E,4,0)</f>
        <v>19738482.899999976</v>
      </c>
      <c r="E92" s="51">
        <f>SUM(D92:D105)</f>
        <v>55361790.159999982</v>
      </c>
    </row>
    <row r="93" spans="1:10" x14ac:dyDescent="0.25">
      <c r="A93" s="58"/>
      <c r="B93" s="157" t="s">
        <v>751</v>
      </c>
      <c r="C93" s="37" t="s">
        <v>1602</v>
      </c>
      <c r="D93" s="48">
        <f>VLOOKUP(B93,'Balanza Final'!B:E,4,0)</f>
        <v>3994897.2700000107</v>
      </c>
      <c r="E93" s="51"/>
    </row>
    <row r="94" spans="1:10" x14ac:dyDescent="0.25">
      <c r="A94" s="58"/>
      <c r="B94" s="157" t="s">
        <v>1603</v>
      </c>
      <c r="C94" s="37" t="s">
        <v>1608</v>
      </c>
      <c r="D94" s="48">
        <v>0</v>
      </c>
      <c r="E94" s="51"/>
    </row>
    <row r="95" spans="1:10" x14ac:dyDescent="0.25">
      <c r="A95" s="58"/>
      <c r="B95" s="157" t="s">
        <v>768</v>
      </c>
      <c r="C95" s="37" t="s">
        <v>769</v>
      </c>
      <c r="D95" s="48">
        <f>VLOOKUP(B95,'Balanza Final'!B:E,4,0)</f>
        <v>0</v>
      </c>
      <c r="E95" s="51"/>
    </row>
    <row r="96" spans="1:10" x14ac:dyDescent="0.25">
      <c r="A96" s="58"/>
      <c r="B96" s="157" t="s">
        <v>1604</v>
      </c>
      <c r="C96" s="37" t="s">
        <v>1609</v>
      </c>
      <c r="D96" s="48">
        <v>0</v>
      </c>
      <c r="E96" s="51"/>
    </row>
    <row r="97" spans="1:10" x14ac:dyDescent="0.25">
      <c r="A97" s="58"/>
      <c r="B97" s="157" t="s">
        <v>772</v>
      </c>
      <c r="C97" s="37" t="s">
        <v>1605</v>
      </c>
      <c r="D97" s="48">
        <f>VLOOKUP(B97,'Balanza Final'!B:E,4,0)</f>
        <v>20544450.809999995</v>
      </c>
      <c r="E97" s="51"/>
    </row>
    <row r="98" spans="1:10" x14ac:dyDescent="0.25">
      <c r="A98" s="58"/>
      <c r="B98" s="157" t="s">
        <v>1611</v>
      </c>
      <c r="C98" s="37" t="s">
        <v>1610</v>
      </c>
      <c r="D98" s="48">
        <f>VLOOKUP(B98,'Balanza Final'!B:E,4,0)</f>
        <v>0</v>
      </c>
      <c r="E98" s="51"/>
    </row>
    <row r="99" spans="1:10" x14ac:dyDescent="0.25">
      <c r="B99" s="158" t="s">
        <v>1491</v>
      </c>
      <c r="C99" s="37" t="s">
        <v>1606</v>
      </c>
      <c r="D99" s="48">
        <f>VLOOKUP(B99,'Balanza Final'!B:E,4,0)</f>
        <v>0</v>
      </c>
      <c r="E99" s="113"/>
    </row>
    <row r="100" spans="1:10" x14ac:dyDescent="0.25">
      <c r="B100" s="158" t="s">
        <v>1607</v>
      </c>
      <c r="C100" s="37" t="s">
        <v>1612</v>
      </c>
      <c r="D100" s="48">
        <f>VLOOKUP(B100,'Balanza Final'!B:E,4,0)</f>
        <v>0</v>
      </c>
      <c r="E100" s="113"/>
    </row>
    <row r="101" spans="1:10" x14ac:dyDescent="0.25">
      <c r="B101" s="158" t="s">
        <v>1613</v>
      </c>
      <c r="C101" s="37" t="s">
        <v>1614</v>
      </c>
      <c r="D101" s="48">
        <f>VLOOKUP(B101,'Balanza Final'!B:E,4,0)</f>
        <v>0</v>
      </c>
      <c r="E101" s="113"/>
    </row>
    <row r="102" spans="1:10" x14ac:dyDescent="0.25">
      <c r="B102" s="158" t="s">
        <v>1615</v>
      </c>
      <c r="C102" s="37" t="s">
        <v>1616</v>
      </c>
      <c r="D102" s="48">
        <f>VLOOKUP(B102,'Balanza Final'!B:E,4,0)</f>
        <v>0</v>
      </c>
    </row>
    <row r="103" spans="1:10" x14ac:dyDescent="0.25">
      <c r="B103" s="158" t="s">
        <v>1617</v>
      </c>
      <c r="C103" s="37" t="s">
        <v>1618</v>
      </c>
      <c r="D103" s="48">
        <f>VLOOKUP(B103,'Balanza Final'!B:E,4,0)</f>
        <v>0</v>
      </c>
    </row>
    <row r="104" spans="1:10" x14ac:dyDescent="0.25">
      <c r="A104" s="35"/>
      <c r="B104" s="159" t="s">
        <v>104</v>
      </c>
      <c r="C104" s="37" t="s">
        <v>105</v>
      </c>
      <c r="D104" s="48">
        <f>VLOOKUP(B104,'Balanza Final'!B:E,4,0)</f>
        <v>11083959.180000002</v>
      </c>
      <c r="E104" s="48"/>
      <c r="H104" s="53"/>
      <c r="I104" s="53"/>
      <c r="J104" s="53"/>
    </row>
    <row r="105" spans="1:10" x14ac:dyDescent="0.25">
      <c r="A105" s="35"/>
      <c r="B105" s="159" t="s">
        <v>1294</v>
      </c>
      <c r="C105" s="37" t="s">
        <v>1448</v>
      </c>
      <c r="D105" s="48">
        <f>VLOOKUP(B105,'Balanza Final'!B:E,4,0)</f>
        <v>0</v>
      </c>
      <c r="E105" s="48"/>
      <c r="H105" s="53"/>
      <c r="I105" s="53"/>
      <c r="J105" s="53"/>
    </row>
    <row r="106" spans="1:10" x14ac:dyDescent="0.25">
      <c r="C106" s="37"/>
      <c r="D106" s="48"/>
    </row>
    <row r="107" spans="1:10" x14ac:dyDescent="0.25">
      <c r="A107" s="152" t="s">
        <v>1316</v>
      </c>
      <c r="B107" s="152"/>
      <c r="C107" s="152"/>
      <c r="D107" s="62">
        <f>SUM(D87:D103)</f>
        <v>44277830.979999982</v>
      </c>
      <c r="E107" s="62">
        <f>SUM(E87:E103)</f>
        <v>55361790.159999982</v>
      </c>
    </row>
    <row r="108" spans="1:10" x14ac:dyDescent="0.25">
      <c r="A108" s="154" t="s">
        <v>65</v>
      </c>
      <c r="B108" s="154"/>
      <c r="C108" s="154"/>
      <c r="D108" s="154"/>
      <c r="E108" s="154"/>
    </row>
    <row r="109" spans="1:10" x14ac:dyDescent="0.25">
      <c r="A109" s="58" t="s">
        <v>35</v>
      </c>
      <c r="C109" s="37"/>
      <c r="D109" s="36"/>
    </row>
    <row r="110" spans="1:10" x14ac:dyDescent="0.25">
      <c r="A110" s="58" t="s">
        <v>33</v>
      </c>
      <c r="B110" s="138" t="s">
        <v>112</v>
      </c>
      <c r="C110" s="139" t="s">
        <v>113</v>
      </c>
      <c r="D110" s="48">
        <v>0</v>
      </c>
      <c r="E110" s="113">
        <f>+D110</f>
        <v>0</v>
      </c>
      <c r="F110" s="121" t="s">
        <v>1637</v>
      </c>
    </row>
    <row r="111" spans="1:10" x14ac:dyDescent="0.25">
      <c r="A111" s="58" t="s">
        <v>34</v>
      </c>
      <c r="C111" s="37"/>
      <c r="D111" s="48"/>
      <c r="E111" s="51"/>
    </row>
    <row r="112" spans="1:10" x14ac:dyDescent="0.25">
      <c r="A112" s="58"/>
      <c r="C112" s="37"/>
      <c r="D112" s="48"/>
      <c r="E112" s="51"/>
    </row>
    <row r="113" spans="1:6" x14ac:dyDescent="0.25">
      <c r="A113" s="58"/>
      <c r="B113" s="35" t="s">
        <v>110</v>
      </c>
      <c r="C113" s="37" t="s">
        <v>1599</v>
      </c>
      <c r="D113" s="48">
        <f>VLOOKUP(B113,'Balanza Final'!B:E,4,0)</f>
        <v>0</v>
      </c>
      <c r="E113" s="113">
        <f>-SUM(D113:D127)</f>
        <v>0</v>
      </c>
    </row>
    <row r="114" spans="1:6" x14ac:dyDescent="0.25">
      <c r="A114" s="58" t="s">
        <v>1318</v>
      </c>
      <c r="B114" s="36" t="s">
        <v>707</v>
      </c>
      <c r="C114" s="37" t="s">
        <v>1601</v>
      </c>
      <c r="D114" s="48">
        <v>0</v>
      </c>
      <c r="F114" s="121" t="s">
        <v>2189</v>
      </c>
    </row>
    <row r="115" spans="1:6" x14ac:dyDescent="0.25">
      <c r="A115" s="58"/>
      <c r="B115" s="36" t="s">
        <v>751</v>
      </c>
      <c r="C115" s="37" t="s">
        <v>1602</v>
      </c>
      <c r="D115" s="48">
        <v>0</v>
      </c>
      <c r="E115" s="113"/>
    </row>
    <row r="116" spans="1:6" x14ac:dyDescent="0.25">
      <c r="A116" s="58"/>
      <c r="B116" s="36" t="s">
        <v>1603</v>
      </c>
      <c r="C116" s="37" t="s">
        <v>1608</v>
      </c>
      <c r="D116" s="48">
        <v>0</v>
      </c>
      <c r="E116" s="113"/>
    </row>
    <row r="117" spans="1:6" x14ac:dyDescent="0.25">
      <c r="A117" s="58"/>
      <c r="B117" s="36" t="s">
        <v>768</v>
      </c>
      <c r="C117" s="37" t="s">
        <v>769</v>
      </c>
      <c r="D117" s="48">
        <v>0</v>
      </c>
      <c r="E117" s="113"/>
    </row>
    <row r="118" spans="1:6" x14ac:dyDescent="0.25">
      <c r="A118" s="58"/>
      <c r="B118" s="36" t="s">
        <v>1604</v>
      </c>
      <c r="C118" s="37" t="s">
        <v>1609</v>
      </c>
      <c r="D118" s="48">
        <v>0</v>
      </c>
      <c r="E118" s="113"/>
    </row>
    <row r="119" spans="1:6" x14ac:dyDescent="0.25">
      <c r="A119" s="58"/>
      <c r="B119" s="36" t="s">
        <v>772</v>
      </c>
      <c r="C119" s="37" t="s">
        <v>1605</v>
      </c>
      <c r="D119" s="48">
        <v>0</v>
      </c>
      <c r="E119" s="113"/>
    </row>
    <row r="120" spans="1:6" x14ac:dyDescent="0.25">
      <c r="A120" s="58"/>
      <c r="B120" s="36" t="s">
        <v>1611</v>
      </c>
      <c r="C120" s="37" t="s">
        <v>1610</v>
      </c>
      <c r="D120" s="48">
        <v>0</v>
      </c>
      <c r="E120" s="113"/>
    </row>
    <row r="121" spans="1:6" x14ac:dyDescent="0.25">
      <c r="A121" s="58"/>
      <c r="B121" s="31" t="s">
        <v>1491</v>
      </c>
      <c r="C121" s="37" t="s">
        <v>1606</v>
      </c>
      <c r="D121" s="48">
        <f>VLOOKUP(B121,'Balanza Final'!B:E,4,0)</f>
        <v>0</v>
      </c>
      <c r="E121" s="113"/>
    </row>
    <row r="122" spans="1:6" x14ac:dyDescent="0.25">
      <c r="A122" s="58"/>
      <c r="B122" s="31" t="s">
        <v>1607</v>
      </c>
      <c r="C122" s="37" t="s">
        <v>1612</v>
      </c>
      <c r="D122" s="48">
        <f>VLOOKUP(B122,'Balanza Final'!B:E,4,0)</f>
        <v>0</v>
      </c>
      <c r="E122" s="113"/>
    </row>
    <row r="123" spans="1:6" x14ac:dyDescent="0.25">
      <c r="A123" s="58"/>
      <c r="B123" s="31" t="s">
        <v>1613</v>
      </c>
      <c r="C123" s="37" t="s">
        <v>1614</v>
      </c>
      <c r="D123" s="48">
        <f>VLOOKUP(B123,'Balanza Final'!B:E,4,0)</f>
        <v>0</v>
      </c>
      <c r="E123" s="113"/>
    </row>
    <row r="124" spans="1:6" x14ac:dyDescent="0.25">
      <c r="A124" s="58"/>
      <c r="B124" s="31" t="s">
        <v>1615</v>
      </c>
      <c r="C124" s="37" t="s">
        <v>1616</v>
      </c>
      <c r="D124" s="48">
        <f>VLOOKUP(B124,'Balanza Final'!B:E,4,0)</f>
        <v>0</v>
      </c>
      <c r="E124" s="113"/>
    </row>
    <row r="125" spans="1:6" x14ac:dyDescent="0.25">
      <c r="A125" s="58"/>
      <c r="B125" s="31" t="s">
        <v>1617</v>
      </c>
      <c r="C125" s="37" t="s">
        <v>1618</v>
      </c>
      <c r="D125" s="48">
        <f>VLOOKUP(B125,'Balanza Final'!B:E,4,0)</f>
        <v>0</v>
      </c>
      <c r="E125" s="113"/>
    </row>
    <row r="126" spans="1:6" x14ac:dyDescent="0.25">
      <c r="A126" s="58"/>
      <c r="B126" s="40" t="s">
        <v>104</v>
      </c>
      <c r="C126" s="37" t="s">
        <v>105</v>
      </c>
      <c r="D126" s="48">
        <v>0</v>
      </c>
      <c r="E126" s="113" t="s">
        <v>2178</v>
      </c>
    </row>
    <row r="127" spans="1:6" x14ac:dyDescent="0.25">
      <c r="A127" s="58"/>
      <c r="B127" s="40" t="s">
        <v>1294</v>
      </c>
      <c r="C127" s="37" t="s">
        <v>1448</v>
      </c>
      <c r="D127" s="48">
        <f>VLOOKUP(B127,'Balanza Final'!B:E,4,0)</f>
        <v>0</v>
      </c>
      <c r="E127" s="113" t="s">
        <v>2178</v>
      </c>
    </row>
    <row r="128" spans="1:6" x14ac:dyDescent="0.25">
      <c r="A128" s="34"/>
    </row>
    <row r="129" spans="1:9" x14ac:dyDescent="0.25">
      <c r="B129" s="35"/>
      <c r="C129" s="37"/>
      <c r="D129" s="48"/>
    </row>
    <row r="130" spans="1:9" x14ac:dyDescent="0.25">
      <c r="A130" s="58"/>
      <c r="B130" s="35"/>
      <c r="C130" s="37"/>
      <c r="D130" s="48"/>
      <c r="E130" s="48"/>
    </row>
    <row r="131" spans="1:9" ht="15" customHeight="1" x14ac:dyDescent="0.25">
      <c r="A131" s="153" t="s">
        <v>114</v>
      </c>
      <c r="B131" s="153"/>
      <c r="C131" s="153"/>
      <c r="D131" s="153"/>
      <c r="E131" s="68">
        <f>+E107-E110-E113</f>
        <v>55361790.159999982</v>
      </c>
    </row>
    <row r="132" spans="1:9" x14ac:dyDescent="0.25">
      <c r="C132" s="37"/>
      <c r="D132" s="32"/>
      <c r="E132" s="48"/>
    </row>
    <row r="133" spans="1:9" ht="23.25" x14ac:dyDescent="0.25">
      <c r="A133" s="34" t="s">
        <v>37</v>
      </c>
      <c r="B133" s="35" t="s">
        <v>115</v>
      </c>
      <c r="C133" s="37" t="s">
        <v>116</v>
      </c>
      <c r="D133" s="48">
        <f>VLOOKUP(B133,'Balanza Final'!B:E,4,0)</f>
        <v>99625158.860000134</v>
      </c>
      <c r="E133" s="48">
        <f>+E49+E81+E131</f>
        <v>99625158.85999988</v>
      </c>
      <c r="F133" s="53" t="s">
        <v>1319</v>
      </c>
      <c r="G133" s="62">
        <f>+D133-E133</f>
        <v>2.5331974029541016E-7</v>
      </c>
      <c r="H133" s="53"/>
      <c r="I133" s="56"/>
    </row>
    <row r="134" spans="1:9" ht="23.25" x14ac:dyDescent="0.25">
      <c r="A134" s="34" t="s">
        <v>38</v>
      </c>
      <c r="B134" s="35" t="s">
        <v>115</v>
      </c>
      <c r="C134" s="37" t="s">
        <v>116</v>
      </c>
      <c r="D134" s="48">
        <f>VLOOKUP(B134,'Balanza Final'!B:D,3,0)</f>
        <v>2328238573.0999999</v>
      </c>
      <c r="E134" s="48">
        <f>VLOOKUP(B134,'Balanza Final'!B:D,3,0)</f>
        <v>2328238573.0999999</v>
      </c>
      <c r="F134" s="53" t="s">
        <v>1320</v>
      </c>
      <c r="G134" s="62">
        <f>+D134-E134</f>
        <v>0</v>
      </c>
    </row>
    <row r="135" spans="1:9" ht="23.25" x14ac:dyDescent="0.25">
      <c r="A135" s="34" t="s">
        <v>39</v>
      </c>
      <c r="B135" s="35" t="s">
        <v>115</v>
      </c>
      <c r="C135" s="37" t="s">
        <v>116</v>
      </c>
      <c r="D135" s="48">
        <f>VLOOKUP(B135,'Balanza Final'!B:F,5,0)</f>
        <v>2427863731.96</v>
      </c>
      <c r="E135" s="36">
        <f>+E133+E134</f>
        <v>2427863731.9599996</v>
      </c>
      <c r="F135" s="53" t="s">
        <v>1321</v>
      </c>
      <c r="G135" s="62">
        <f>+D135-E135</f>
        <v>0</v>
      </c>
    </row>
    <row r="136" spans="1:9" x14ac:dyDescent="0.25">
      <c r="A136" s="34"/>
      <c r="B136" s="35"/>
      <c r="C136" s="35"/>
      <c r="D136" s="35"/>
      <c r="E136" s="36"/>
    </row>
    <row r="137" spans="1:9" x14ac:dyDescent="0.25">
      <c r="A137" s="34"/>
      <c r="B137" s="35"/>
      <c r="C137" s="35"/>
      <c r="D137" s="130"/>
      <c r="E137" s="76"/>
    </row>
    <row r="139" spans="1:9" x14ac:dyDescent="0.25">
      <c r="B139" s="107"/>
      <c r="C139" s="107"/>
    </row>
    <row r="140" spans="1:9" x14ac:dyDescent="0.25">
      <c r="B140" s="107"/>
      <c r="C140" s="108"/>
    </row>
  </sheetData>
  <mergeCells count="9">
    <mergeCell ref="A53:E53"/>
    <mergeCell ref="A66:C66"/>
    <mergeCell ref="A67:E67"/>
    <mergeCell ref="A52:E52"/>
    <mergeCell ref="A4:E4"/>
    <mergeCell ref="A5:E5"/>
    <mergeCell ref="A30:E30"/>
    <mergeCell ref="A48:D48"/>
    <mergeCell ref="A49:D49"/>
  </mergeCells>
  <pageMargins left="0.70866141732283472" right="0.70866141732283472" top="0.74803149606299213" bottom="0.74803149606299213" header="0.31496062992125984" footer="0.31496062992125984"/>
  <pageSetup paperSize="9" scale="39" fitToHeight="3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5"/>
  <sheetViews>
    <sheetView workbookViewId="0">
      <selection activeCell="E26" sqref="E26"/>
    </sheetView>
  </sheetViews>
  <sheetFormatPr baseColWidth="10" defaultRowHeight="15" x14ac:dyDescent="0.25"/>
  <cols>
    <col min="3" max="3" width="20.85546875" customWidth="1"/>
    <col min="4" max="4" width="12.85546875" bestFit="1" customWidth="1"/>
    <col min="5" max="5" width="10.5703125" bestFit="1" customWidth="1"/>
  </cols>
  <sheetData>
    <row r="2" spans="3:5" x14ac:dyDescent="0.25">
      <c r="C2" s="120" t="s">
        <v>1597</v>
      </c>
      <c r="D2" s="120"/>
      <c r="E2" s="120"/>
    </row>
    <row r="3" spans="3:5" x14ac:dyDescent="0.25">
      <c r="C3" s="119" t="s">
        <v>1595</v>
      </c>
      <c r="D3" s="193" t="s">
        <v>42</v>
      </c>
      <c r="E3" s="193"/>
    </row>
    <row r="4" spans="3:5" x14ac:dyDescent="0.25">
      <c r="C4" s="85" t="s">
        <v>1549</v>
      </c>
      <c r="D4" s="45" t="s">
        <v>120</v>
      </c>
      <c r="E4" s="116" t="s">
        <v>1548</v>
      </c>
    </row>
    <row r="5" spans="3:5" x14ac:dyDescent="0.25">
      <c r="C5" s="85" t="s">
        <v>1551</v>
      </c>
      <c r="D5" s="45" t="s">
        <v>1550</v>
      </c>
      <c r="E5" s="116" t="s">
        <v>1548</v>
      </c>
    </row>
    <row r="6" spans="3:5" x14ac:dyDescent="0.25">
      <c r="C6" s="85" t="s">
        <v>1551</v>
      </c>
      <c r="D6" s="45" t="s">
        <v>1552</v>
      </c>
      <c r="E6" s="116" t="s">
        <v>1548</v>
      </c>
    </row>
    <row r="7" spans="3:5" x14ac:dyDescent="0.25">
      <c r="C7" s="118"/>
      <c r="D7" s="85"/>
      <c r="E7" s="85"/>
    </row>
    <row r="8" spans="3:5" x14ac:dyDescent="0.25">
      <c r="C8" s="118"/>
      <c r="D8" s="85"/>
      <c r="E8" s="85"/>
    </row>
    <row r="9" spans="3:5" x14ac:dyDescent="0.25">
      <c r="C9" s="119" t="s">
        <v>1595</v>
      </c>
      <c r="D9" s="193" t="s">
        <v>65</v>
      </c>
      <c r="E9" s="193"/>
    </row>
    <row r="10" spans="3:5" x14ac:dyDescent="0.25">
      <c r="C10" s="85" t="s">
        <v>1554</v>
      </c>
      <c r="D10" s="45" t="s">
        <v>120</v>
      </c>
      <c r="E10" s="116" t="s">
        <v>1553</v>
      </c>
    </row>
    <row r="11" spans="3:5" x14ac:dyDescent="0.25">
      <c r="C11" s="85" t="s">
        <v>1555</v>
      </c>
      <c r="D11" s="45" t="s">
        <v>1550</v>
      </c>
      <c r="E11" s="116" t="s">
        <v>1553</v>
      </c>
    </row>
    <row r="12" spans="3:5" x14ac:dyDescent="0.25">
      <c r="C12" s="85" t="s">
        <v>1555</v>
      </c>
      <c r="D12" s="45" t="s">
        <v>1552</v>
      </c>
      <c r="E12" s="116" t="s">
        <v>1553</v>
      </c>
    </row>
    <row r="13" spans="3:5" x14ac:dyDescent="0.25">
      <c r="C13" s="118"/>
      <c r="D13" s="117"/>
      <c r="E13" s="117"/>
    </row>
    <row r="15" spans="3:5" x14ac:dyDescent="0.25">
      <c r="C15" s="115"/>
    </row>
  </sheetData>
  <mergeCells count="2">
    <mergeCell ref="D3:E3"/>
    <mergeCell ref="D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FLUJO EFECTIVO</vt:lpstr>
      <vt:lpstr>Balanza Nivel 6 SIM</vt:lpstr>
      <vt:lpstr>Balanza Final</vt:lpstr>
      <vt:lpstr>Cédula 2017</vt:lpstr>
      <vt:lpstr>Condicion</vt:lpstr>
      <vt:lpstr>'FLUJO EFECTIVO'!Área_de_impresión</vt:lpstr>
      <vt:lpstr>'FLUJO EFECTIVO'!Títulos_a_imprimir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anaot</dc:creator>
  <cp:lastModifiedBy>Antonio Burgos Marin</cp:lastModifiedBy>
  <cp:lastPrinted>2018-03-14T14:45:28Z</cp:lastPrinted>
  <dcterms:created xsi:type="dcterms:W3CDTF">2014-03-07T19:29:40Z</dcterms:created>
  <dcterms:modified xsi:type="dcterms:W3CDTF">2018-03-14T14:55:26Z</dcterms:modified>
</cp:coreProperties>
</file>